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930" yWindow="255" windowWidth="15450" windowHeight="10320" tabRatio="112"/>
  </bookViews>
  <sheets>
    <sheet name="Лист1" sheetId="4" r:id="rId1"/>
  </sheets>
  <definedNames>
    <definedName name="_xlnm.Print_Area" localSheetId="0">Лист1!$B$2:$Z$38</definedName>
  </definedNames>
  <calcPr calcId="125725" refMode="R1C1"/>
</workbook>
</file>

<file path=xl/calcChain.xml><?xml version="1.0" encoding="utf-8"?>
<calcChain xmlns="http://schemas.openxmlformats.org/spreadsheetml/2006/main">
  <c r="G25" i="4"/>
  <c r="T24"/>
  <c r="U24"/>
  <c r="S24"/>
  <c r="H25"/>
  <c r="I25"/>
  <c r="F21"/>
  <c r="F18"/>
  <c r="T14"/>
  <c r="U14"/>
  <c r="S14"/>
  <c r="X8"/>
  <c r="Y8"/>
  <c r="W8"/>
  <c r="T8"/>
  <c r="U8"/>
  <c r="S8"/>
  <c r="V25" l="1"/>
  <c r="V15"/>
  <c r="V8"/>
  <c r="X14"/>
  <c r="X5" s="1"/>
  <c r="X24"/>
  <c r="Z8"/>
  <c r="W14"/>
  <c r="W24"/>
  <c r="L8"/>
  <c r="L14"/>
  <c r="L24"/>
  <c r="K8"/>
  <c r="K14"/>
  <c r="K24"/>
  <c r="P8"/>
  <c r="P14"/>
  <c r="P24"/>
  <c r="O8"/>
  <c r="O14"/>
  <c r="O24"/>
  <c r="Y14"/>
  <c r="Y24"/>
  <c r="Z11"/>
  <c r="M8"/>
  <c r="M14"/>
  <c r="M24"/>
  <c r="M5" s="1"/>
  <c r="Q8"/>
  <c r="Q14"/>
  <c r="Q24"/>
  <c r="V30"/>
  <c r="V12"/>
  <c r="V11"/>
  <c r="F29"/>
  <c r="F28"/>
  <c r="F27"/>
  <c r="F26"/>
  <c r="I11"/>
  <c r="I12"/>
  <c r="I15"/>
  <c r="G11"/>
  <c r="G12"/>
  <c r="G15"/>
  <c r="J25"/>
  <c r="G30"/>
  <c r="J30" s="1"/>
  <c r="H11"/>
  <c r="H12"/>
  <c r="H15"/>
  <c r="V24"/>
  <c r="V14"/>
  <c r="Y5"/>
  <c r="W5"/>
  <c r="U5"/>
  <c r="H14" l="1"/>
  <c r="I8"/>
  <c r="G8"/>
  <c r="I14"/>
  <c r="J14" s="1"/>
  <c r="G14"/>
  <c r="H8"/>
  <c r="I24"/>
  <c r="G24"/>
  <c r="H24"/>
  <c r="J12"/>
  <c r="L5"/>
  <c r="Q5"/>
  <c r="P5"/>
  <c r="K5"/>
  <c r="J15"/>
  <c r="J11"/>
  <c r="S5"/>
  <c r="V5" s="1"/>
  <c r="O5"/>
  <c r="Z5"/>
  <c r="T5"/>
  <c r="G5" l="1"/>
  <c r="H5"/>
  <c r="J8"/>
  <c r="I5"/>
  <c r="J5" s="1"/>
  <c r="J24"/>
</calcChain>
</file>

<file path=xl/sharedStrings.xml><?xml version="1.0" encoding="utf-8"?>
<sst xmlns="http://schemas.openxmlformats.org/spreadsheetml/2006/main" count="141" uniqueCount="87">
  <si>
    <t>3</t>
  </si>
  <si>
    <t>1</t>
  </si>
  <si>
    <t>7</t>
  </si>
  <si>
    <t>50</t>
  </si>
  <si>
    <t xml:space="preserve">Основное мероприятие: Введение в эксплуатацию новых производственных площадей </t>
  </si>
  <si>
    <t>Создание и обеспечение функционирования территории опережающего социально-экономического развития</t>
  </si>
  <si>
    <t>Предоставление субъектам малого и среднего предпринимательства муниципальных преференций в форме передачи в безвозмездное пользование муниципального имущества на создание и развитие центров молодёжного инновационного творчества </t>
  </si>
  <si>
    <t>Предоставление  имущественной поддержки субъектам малого и среднего предпринимательства, осуществляющим приоритетные виды деятельности</t>
  </si>
  <si>
    <t>Проведение конкурсного отбора организаций инфраструктуры поддержки приборостроительной отрасли</t>
  </si>
  <si>
    <t>Основное мероприятие: Профориентационная работа в рамках формирования системы подготовки квалифицированных кадров</t>
  </si>
  <si>
    <t>Содействие организации производственной практики студентов на малых и средних производственных предприятиях города Заречного</t>
  </si>
  <si>
    <t>Организация взаимодействия с предприятиями приборостроительного кластера</t>
  </si>
  <si>
    <t>Основное мероприятие: Повышение качества услуг</t>
  </si>
  <si>
    <t>Организация и проведение выставочно-ярмарочных и других мероприятий, способствующих обмену опытом в области торговли и сферы услуг</t>
  </si>
  <si>
    <t>Основное мероприятие: Развитие рынка потребительских услуг</t>
  </si>
  <si>
    <t xml:space="preserve">Создание условий для самозанятости граждан, роста конкуренции на потребительском рынке и снижения розничных цен на продукты питания:
- развитие и организация нестационарной торговли;
- организация сезонных ярмарок сельскохозяйственной продукции и перерабатывающей промышленности;
- организация торговых площадок для круглогодичной торговли продукцией сельскохозяйственных товаропроизводителей
</t>
  </si>
  <si>
    <t>тыс.раз</t>
  </si>
  <si>
    <t>Ведение реестра свободных муниципальных нежилых помещений и размещение информации на интернет-портале «Бизнес-Заречный»</t>
  </si>
  <si>
    <t>Ведение реестра рекламных площадей и размещение информации на официальном сайте Администрации</t>
  </si>
  <si>
    <t>Ведение реестра субъектов малого и среднего предпринимательства г. Заречного</t>
  </si>
  <si>
    <t>Ведение реестра свободных мест для размещения нестационарных торговых объектов</t>
  </si>
  <si>
    <t>Популяризация предпринимательства в молодежной среде, освещение важнейших событий, проблем и инициатив в предпринимательстве на радио, телевидении, в других средствах массовой информации (подготовка материалов)</t>
  </si>
  <si>
    <t>Содействие в организации тематических ярмарок рабочих мест в сфере предпринимательства</t>
  </si>
  <si>
    <t>Основное мероприятие: Формирование и популяризация имиджа зареченского предпринимателя</t>
  </si>
  <si>
    <t>Проведение встреч Главы Администрации с предпринимателями города  по вопросам поддержки и развития бизнеса</t>
  </si>
  <si>
    <t>Организация и  проведение  городских мероприятий с участием субъектов малого и среднего предпринимательства</t>
  </si>
  <si>
    <t>Основное мероприятие: Защита прав и законных интересов субъектов малого и среднего предпринимательства</t>
  </si>
  <si>
    <t>Организация и участие в проведении форумов, круглых столов, рабочих встреч, семинаров для выработки согласованных решений по проблемам предпринимательского сообщества</t>
  </si>
  <si>
    <t>Содействие в решении проблемных вопросов, входящих в компетенцию уполномоченного по защите прав предпринимателей в Пензенской области</t>
  </si>
  <si>
    <t>Всего</t>
  </si>
  <si>
    <t>план</t>
  </si>
  <si>
    <t>кассовые расходы</t>
  </si>
  <si>
    <t>фактические расходы</t>
  </si>
  <si>
    <t>%</t>
  </si>
  <si>
    <t>Показатели реализации мероприятий</t>
  </si>
  <si>
    <t>единица измерения</t>
  </si>
  <si>
    <t>план год</t>
  </si>
  <si>
    <t>Наименование муниципальных  программ, подпрограмм, основных мероприятий, мероприятий</t>
  </si>
  <si>
    <t>в том числе по источникам:</t>
  </si>
  <si>
    <t>Федеральный бюджет</t>
  </si>
  <si>
    <t>бюджет Пензенской области</t>
  </si>
  <si>
    <t>бюджет г.Заречного</t>
  </si>
  <si>
    <t>внебюдженые источники</t>
  </si>
  <si>
    <t>0500000000</t>
  </si>
  <si>
    <t>Муниципальная программа 'Развитие инвестиционного потенциала, инновационной деятельности и предпринимательства в г.Заречном Пензенской области на 2015-2020 годы'</t>
  </si>
  <si>
    <t>0500200000</t>
  </si>
  <si>
    <t>Основное мероприятие 'Создание и развитие субъектов малого предпринимательства, в том числе инновационных и высокотехнологичных производств'</t>
  </si>
  <si>
    <t>0500260130</t>
  </si>
  <si>
    <t>Создание среды для появления новых субъектов малого предпринимательства, помощь новым (до 3 лет) малым инновационным предприятиям на начальной стадии их развития, а также создание условий и предоставление ресурсов для развития субъектов малого предпринимательства на территории города Заречного</t>
  </si>
  <si>
    <t>0500260140</t>
  </si>
  <si>
    <t>Поддержка новых (до 3 лет) субъектов малого и среднего предпринимательства - гранты на реализацию инновационных проектов</t>
  </si>
  <si>
    <t>0500300000</t>
  </si>
  <si>
    <t>Основное мероприятие 'Развитие приборостроительной отрасли'</t>
  </si>
  <si>
    <t>0500360150</t>
  </si>
  <si>
    <t>Поддержка субъектов малого и среднего предпринимательства в области инноваций и промышленного производства - содействие развитию приборостроительной отрасли г. Заречного</t>
  </si>
  <si>
    <t>0500700000</t>
  </si>
  <si>
    <t>Основное мероприятие 'Повышение эффективности информационной поддержки субъектов малого и среднего предпринимательства'</t>
  </si>
  <si>
    <t>0500760230</t>
  </si>
  <si>
    <t>Разработка и поддержка портала 'Бизнес-Заречный' в информационно-телекоммуникационной сети 'Интернет'</t>
  </si>
  <si>
    <t>0500760280</t>
  </si>
  <si>
    <t>Организация и проведение семинаров, мастер-классов, тренингов и иных мероприятий для субъектов малого и среднего предпринимательства</t>
  </si>
  <si>
    <t>0</t>
  </si>
  <si>
    <t>ед.</t>
  </si>
  <si>
    <t>2</t>
  </si>
  <si>
    <t>чел</t>
  </si>
  <si>
    <t>100</t>
  </si>
  <si>
    <t>10</t>
  </si>
  <si>
    <t>350</t>
  </si>
  <si>
    <t>87,5</t>
  </si>
  <si>
    <t>не менее 400 *П</t>
  </si>
  <si>
    <t xml:space="preserve">0 </t>
  </si>
  <si>
    <t>1 *П</t>
  </si>
  <si>
    <t>Не менее 1 от числа заявленных *П</t>
  </si>
  <si>
    <t>Не менее 2 от числа заявленных *П</t>
  </si>
  <si>
    <t>По мере обращения *П</t>
  </si>
  <si>
    <t>1 (не менее 10 к 2020г.) *П</t>
  </si>
  <si>
    <t xml:space="preserve">17 </t>
  </si>
  <si>
    <t>72</t>
  </si>
  <si>
    <t>250 *П</t>
  </si>
  <si>
    <t>0,6</t>
  </si>
  <si>
    <t>30 (не менее 370 к 2020г.) *П</t>
  </si>
  <si>
    <t>2 (не менее 1)</t>
  </si>
  <si>
    <t>10 *П</t>
  </si>
  <si>
    <t>Не менее 1 *П</t>
  </si>
  <si>
    <t xml:space="preserve">Предоставление субъектам малого и среднего предпринимательства имущества залогового фонда при реализации инвестиционных проектов на территории города Заречного </t>
  </si>
  <si>
    <t>факт за 9мес.</t>
  </si>
  <si>
    <t>Отчет об исполнении мероприятий муниципальной программы «Развитие инвестиционного потенциала, инновационной деятельности и предпринимательства в г.Заречном Пензенской области на 2015-2020 годы» за 9 месяцев 2016 года</t>
  </si>
</sst>
</file>

<file path=xl/styles.xml><?xml version="1.0" encoding="utf-8"?>
<styleSheet xmlns="http://schemas.openxmlformats.org/spreadsheetml/2006/main">
  <numFmts count="3">
    <numFmt numFmtId="164" formatCode="?"/>
    <numFmt numFmtId="165" formatCode="0.0"/>
    <numFmt numFmtId="166" formatCode="#,##0.0"/>
  </numFmts>
  <fonts count="10">
    <font>
      <sz val="10"/>
      <name val="Arial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.5"/>
      <name val="Times New Roman"/>
      <family val="1"/>
      <charset val="204"/>
    </font>
    <font>
      <b/>
      <sz val="9.5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0" xfId="0" applyFill="1"/>
    <xf numFmtId="49" fontId="3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0" fontId="0" fillId="3" borderId="0" xfId="0" applyFill="1"/>
    <xf numFmtId="4" fontId="0" fillId="3" borderId="0" xfId="0" applyNumberFormat="1" applyFill="1"/>
    <xf numFmtId="49" fontId="2" fillId="3" borderId="0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166" fontId="5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49" fontId="8" fillId="4" borderId="1" xfId="0" applyNumberFormat="1" applyFont="1" applyFill="1" applyBorder="1" applyAlignment="1">
      <alignment horizontal="left" vertical="center" wrapText="1"/>
    </xf>
    <xf numFmtId="49" fontId="8" fillId="3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 wrapText="1"/>
    </xf>
    <xf numFmtId="2" fontId="8" fillId="0" borderId="6" xfId="0" applyNumberFormat="1" applyFont="1" applyFill="1" applyBorder="1" applyAlignment="1">
      <alignment horizontal="center" vertical="center" wrapText="1"/>
    </xf>
    <xf numFmtId="2" fontId="8" fillId="0" borderId="5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8DA1E3"/>
      <color rgb="FF00FFFF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8"/>
  <sheetViews>
    <sheetView tabSelected="1" topLeftCell="B1" zoomScale="75" zoomScaleNormal="75" workbookViewId="0">
      <selection activeCell="AB5" sqref="AB5"/>
    </sheetView>
  </sheetViews>
  <sheetFormatPr defaultRowHeight="12.75"/>
  <cols>
    <col min="1" max="1" width="12.28515625" style="1" hidden="1" customWidth="1"/>
    <col min="2" max="2" width="36.140625" style="31" customWidth="1"/>
    <col min="3" max="3" width="18.85546875" style="16" customWidth="1"/>
    <col min="4" max="4" width="8.28515625" style="16" customWidth="1"/>
    <col min="5" max="5" width="7.85546875" style="16" customWidth="1"/>
    <col min="6" max="6" width="8.140625" style="16" customWidth="1"/>
    <col min="7" max="7" width="12.5703125" style="30" customWidth="1"/>
    <col min="8" max="8" width="10.5703125" style="30" customWidth="1"/>
    <col min="9" max="9" width="11.140625" style="30" customWidth="1"/>
    <col min="10" max="10" width="8.5703125" style="30" customWidth="1"/>
    <col min="11" max="11" width="11" style="30" customWidth="1"/>
    <col min="12" max="12" width="9.5703125" style="30" customWidth="1"/>
    <col min="13" max="13" width="9.42578125" style="30" customWidth="1"/>
    <col min="14" max="14" width="7.42578125" style="30" customWidth="1"/>
    <col min="15" max="15" width="11.42578125" style="30" customWidth="1"/>
    <col min="16" max="16" width="9.5703125" style="30" customWidth="1"/>
    <col min="17" max="17" width="8.85546875" style="30" customWidth="1"/>
    <col min="18" max="18" width="7.7109375" style="30" customWidth="1"/>
    <col min="19" max="19" width="10.85546875" style="30" customWidth="1"/>
    <col min="20" max="20" width="9.5703125" style="30" customWidth="1"/>
    <col min="21" max="21" width="10.28515625" style="30" customWidth="1"/>
    <col min="22" max="22" width="6.7109375" style="30" customWidth="1"/>
    <col min="23" max="23" width="11.7109375" style="30" customWidth="1"/>
    <col min="24" max="24" width="9.140625" style="30" customWidth="1"/>
    <col min="25" max="25" width="9.85546875" style="30" customWidth="1"/>
    <col min="26" max="26" width="7.140625" style="30" customWidth="1"/>
    <col min="27" max="27" width="9.140625" style="1" customWidth="1"/>
    <col min="28" max="28" width="11.28515625" style="1" bestFit="1" customWidth="1"/>
    <col min="29" max="16384" width="9.140625" style="1"/>
  </cols>
  <sheetData>
    <row r="1" spans="1:31" ht="15.75">
      <c r="B1" s="43" t="s">
        <v>86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31">
      <c r="B2" s="40" t="s">
        <v>37</v>
      </c>
      <c r="C2" s="38" t="s">
        <v>34</v>
      </c>
      <c r="D2" s="38"/>
      <c r="E2" s="38"/>
      <c r="F2" s="38"/>
      <c r="G2" s="38" t="s">
        <v>29</v>
      </c>
      <c r="H2" s="38"/>
      <c r="I2" s="38"/>
      <c r="J2" s="38"/>
      <c r="K2" s="39" t="s">
        <v>38</v>
      </c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31">
      <c r="B3" s="41"/>
      <c r="C3" s="38"/>
      <c r="D3" s="38"/>
      <c r="E3" s="38"/>
      <c r="F3" s="38"/>
      <c r="G3" s="38"/>
      <c r="H3" s="38"/>
      <c r="I3" s="38"/>
      <c r="J3" s="38"/>
      <c r="K3" s="38" t="s">
        <v>39</v>
      </c>
      <c r="L3" s="38"/>
      <c r="M3" s="38"/>
      <c r="N3" s="38"/>
      <c r="O3" s="38" t="s">
        <v>40</v>
      </c>
      <c r="P3" s="38"/>
      <c r="Q3" s="38"/>
      <c r="R3" s="38"/>
      <c r="S3" s="39" t="s">
        <v>41</v>
      </c>
      <c r="T3" s="39"/>
      <c r="U3" s="39"/>
      <c r="V3" s="39"/>
      <c r="W3" s="38" t="s">
        <v>42</v>
      </c>
      <c r="X3" s="38"/>
      <c r="Y3" s="38"/>
      <c r="Z3" s="38"/>
    </row>
    <row r="4" spans="1:31" ht="62.25" customHeight="1">
      <c r="B4" s="42"/>
      <c r="C4" s="17" t="s">
        <v>35</v>
      </c>
      <c r="D4" s="17" t="s">
        <v>36</v>
      </c>
      <c r="E4" s="17" t="s">
        <v>85</v>
      </c>
      <c r="F4" s="18" t="s">
        <v>33</v>
      </c>
      <c r="G4" s="17" t="s">
        <v>30</v>
      </c>
      <c r="H4" s="17" t="s">
        <v>31</v>
      </c>
      <c r="I4" s="17" t="s">
        <v>32</v>
      </c>
      <c r="J4" s="17" t="s">
        <v>33</v>
      </c>
      <c r="K4" s="17" t="s">
        <v>30</v>
      </c>
      <c r="L4" s="17" t="s">
        <v>31</v>
      </c>
      <c r="M4" s="17" t="s">
        <v>32</v>
      </c>
      <c r="N4" s="17" t="s">
        <v>33</v>
      </c>
      <c r="O4" s="17" t="s">
        <v>30</v>
      </c>
      <c r="P4" s="17" t="s">
        <v>31</v>
      </c>
      <c r="Q4" s="17" t="s">
        <v>32</v>
      </c>
      <c r="R4" s="17" t="s">
        <v>33</v>
      </c>
      <c r="S4" s="17" t="s">
        <v>30</v>
      </c>
      <c r="T4" s="17" t="s">
        <v>31</v>
      </c>
      <c r="U4" s="17" t="s">
        <v>32</v>
      </c>
      <c r="V4" s="17" t="s">
        <v>33</v>
      </c>
      <c r="W4" s="17" t="s">
        <v>30</v>
      </c>
      <c r="X4" s="17" t="s">
        <v>31</v>
      </c>
      <c r="Y4" s="17" t="s">
        <v>32</v>
      </c>
      <c r="Z4" s="17" t="s">
        <v>33</v>
      </c>
    </row>
    <row r="5" spans="1:31" ht="63.75">
      <c r="A5" s="2" t="s">
        <v>43</v>
      </c>
      <c r="B5" s="32" t="s">
        <v>44</v>
      </c>
      <c r="C5" s="19"/>
      <c r="D5" s="19"/>
      <c r="E5" s="19"/>
      <c r="F5" s="19"/>
      <c r="G5" s="26">
        <f>G8+G14+G24</f>
        <v>14263.8</v>
      </c>
      <c r="H5" s="26">
        <f>H8+H14+H24</f>
        <v>8475</v>
      </c>
      <c r="I5" s="26">
        <f>I8+I14+I24</f>
        <v>8878.6999999999989</v>
      </c>
      <c r="J5" s="26">
        <f t="shared" ref="J5" si="0">I5*100/G5</f>
        <v>62.246385956056585</v>
      </c>
      <c r="K5" s="26">
        <f>K8+K14+K24</f>
        <v>0</v>
      </c>
      <c r="L5" s="26">
        <f>L8+L14+L24</f>
        <v>0</v>
      </c>
      <c r="M5" s="26">
        <f>M8+M14+M24</f>
        <v>0</v>
      </c>
      <c r="N5" s="26">
        <v>0</v>
      </c>
      <c r="O5" s="26">
        <f>O8+O14+O24</f>
        <v>0</v>
      </c>
      <c r="P5" s="26">
        <f>P8+P14+P24</f>
        <v>0</v>
      </c>
      <c r="Q5" s="26">
        <f>Q8+Q14+Q24</f>
        <v>0</v>
      </c>
      <c r="R5" s="26">
        <v>0</v>
      </c>
      <c r="S5" s="26">
        <f>S8+S14+S24</f>
        <v>12636</v>
      </c>
      <c r="T5" s="26">
        <f>T8+T14+T24</f>
        <v>7255</v>
      </c>
      <c r="U5" s="26">
        <f>U8+U14+U24</f>
        <v>7658.7</v>
      </c>
      <c r="V5" s="26">
        <f t="shared" ref="V5" si="1">U5*100/S5</f>
        <v>60.610161443494775</v>
      </c>
      <c r="W5" s="26">
        <f>W8+W14+W24</f>
        <v>1627.8</v>
      </c>
      <c r="X5" s="26">
        <f>X8+X14+X24</f>
        <v>1220</v>
      </c>
      <c r="Y5" s="26">
        <f>Y8+Y14+Y24</f>
        <v>1220</v>
      </c>
      <c r="Z5" s="26">
        <f>Y5*100/W5</f>
        <v>74.947782282835732</v>
      </c>
      <c r="AA5" s="7"/>
      <c r="AB5" s="8"/>
      <c r="AC5" s="7"/>
      <c r="AD5" s="7"/>
      <c r="AE5" s="7"/>
    </row>
    <row r="6" spans="1:31" ht="38.25">
      <c r="A6" s="2"/>
      <c r="B6" s="36" t="s">
        <v>4</v>
      </c>
      <c r="C6" s="20"/>
      <c r="D6" s="20"/>
      <c r="E6" s="20"/>
      <c r="F6" s="20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7"/>
      <c r="AB6" s="8"/>
      <c r="AC6" s="7"/>
      <c r="AD6" s="7"/>
      <c r="AE6" s="7"/>
    </row>
    <row r="7" spans="1:31" ht="51">
      <c r="A7" s="2"/>
      <c r="B7" s="35" t="s">
        <v>5</v>
      </c>
      <c r="C7" s="15" t="s">
        <v>62</v>
      </c>
      <c r="D7" s="15" t="s">
        <v>71</v>
      </c>
      <c r="E7" s="15" t="s">
        <v>70</v>
      </c>
      <c r="F7" s="22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7"/>
      <c r="AB7" s="8"/>
      <c r="AC7" s="7"/>
      <c r="AD7" s="7"/>
      <c r="AE7" s="7"/>
    </row>
    <row r="8" spans="1:31" ht="63.75">
      <c r="A8" s="2" t="s">
        <v>45</v>
      </c>
      <c r="B8" s="36" t="s">
        <v>46</v>
      </c>
      <c r="C8" s="20"/>
      <c r="D8" s="20"/>
      <c r="E8" s="20"/>
      <c r="F8" s="21"/>
      <c r="G8" s="27">
        <f>K8+O8+S8+W8</f>
        <v>11082.8</v>
      </c>
      <c r="H8" s="27">
        <f>L8+P8+T8+X8</f>
        <v>6764.1</v>
      </c>
      <c r="I8" s="27">
        <f>M8+Q8+U8+Y8</f>
        <v>7030.4</v>
      </c>
      <c r="J8" s="27">
        <f>I8*100/G8</f>
        <v>63.435232973616777</v>
      </c>
      <c r="K8" s="27">
        <f>K11+K12</f>
        <v>0</v>
      </c>
      <c r="L8" s="27">
        <f>L11+L12</f>
        <v>0</v>
      </c>
      <c r="M8" s="27">
        <f>M11+M12</f>
        <v>0</v>
      </c>
      <c r="N8" s="27">
        <v>0</v>
      </c>
      <c r="O8" s="27">
        <f>O11+O12</f>
        <v>0</v>
      </c>
      <c r="P8" s="27">
        <f>P11+P12</f>
        <v>0</v>
      </c>
      <c r="Q8" s="27">
        <f>Q11+Q12</f>
        <v>0</v>
      </c>
      <c r="R8" s="27">
        <v>0</v>
      </c>
      <c r="S8" s="27">
        <f>S11+S9+S10+S12+S13</f>
        <v>9455</v>
      </c>
      <c r="T8" s="27">
        <f>T11+T9+T10+T12+T13</f>
        <v>5544.1</v>
      </c>
      <c r="U8" s="27">
        <f>U11+U9+U10+U12+U13</f>
        <v>5810.4</v>
      </c>
      <c r="V8" s="27">
        <f>U8/S8*100</f>
        <v>61.453199365415124</v>
      </c>
      <c r="W8" s="27">
        <f>W9+W10+W11+W12+W13</f>
        <v>1627.8</v>
      </c>
      <c r="X8" s="27">
        <f>X9+X10+X11+X12+X13</f>
        <v>1220</v>
      </c>
      <c r="Y8" s="27">
        <f>Y9+Y10+Y11+Y12+Y13</f>
        <v>1220</v>
      </c>
      <c r="Z8" s="27">
        <f>Y8/W8*100</f>
        <v>74.947782282835732</v>
      </c>
      <c r="AA8" s="7"/>
      <c r="AB8" s="8"/>
      <c r="AC8" s="7"/>
      <c r="AD8" s="7"/>
      <c r="AE8" s="7"/>
    </row>
    <row r="9" spans="1:31" ht="89.25">
      <c r="A9" s="4"/>
      <c r="B9" s="35" t="s">
        <v>6</v>
      </c>
      <c r="C9" s="23" t="s">
        <v>62</v>
      </c>
      <c r="D9" s="23" t="s">
        <v>72</v>
      </c>
      <c r="E9" s="15" t="s">
        <v>70</v>
      </c>
      <c r="F9" s="15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7"/>
      <c r="AB9" s="8"/>
      <c r="AC9" s="7"/>
      <c r="AD9" s="7"/>
      <c r="AE9" s="7"/>
    </row>
    <row r="10" spans="1:31" ht="51">
      <c r="A10" s="4"/>
      <c r="B10" s="35" t="s">
        <v>7</v>
      </c>
      <c r="C10" s="23" t="s">
        <v>62</v>
      </c>
      <c r="D10" s="23" t="s">
        <v>72</v>
      </c>
      <c r="E10" s="15" t="s">
        <v>1</v>
      </c>
      <c r="F10" s="15" t="s">
        <v>65</v>
      </c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7"/>
      <c r="AB10" s="8"/>
      <c r="AC10" s="7"/>
      <c r="AD10" s="7"/>
      <c r="AE10" s="7"/>
    </row>
    <row r="11" spans="1:31" ht="114.75">
      <c r="A11" s="3" t="s">
        <v>47</v>
      </c>
      <c r="B11" s="35" t="s">
        <v>48</v>
      </c>
      <c r="C11" s="23" t="s">
        <v>64</v>
      </c>
      <c r="D11" s="23" t="s">
        <v>69</v>
      </c>
      <c r="E11" s="15" t="s">
        <v>67</v>
      </c>
      <c r="F11" s="15" t="s">
        <v>68</v>
      </c>
      <c r="G11" s="10">
        <f t="shared" ref="G11:I12" si="2">K11+O11+S11+W11</f>
        <v>10082.799999999999</v>
      </c>
      <c r="H11" s="10">
        <f t="shared" si="2"/>
        <v>6266.1</v>
      </c>
      <c r="I11" s="10">
        <f t="shared" si="2"/>
        <v>6532.4</v>
      </c>
      <c r="J11" s="10">
        <f>I11*100/G11</f>
        <v>64.787559011385724</v>
      </c>
      <c r="K11" s="10"/>
      <c r="L11" s="10"/>
      <c r="M11" s="10"/>
      <c r="N11" s="10"/>
      <c r="O11" s="10"/>
      <c r="P11" s="10"/>
      <c r="Q11" s="10"/>
      <c r="R11" s="10"/>
      <c r="S11" s="10">
        <v>8455</v>
      </c>
      <c r="T11" s="10">
        <v>5046.1000000000004</v>
      </c>
      <c r="U11" s="10">
        <v>5312.4</v>
      </c>
      <c r="V11" s="10">
        <f>U11*100/S11</f>
        <v>62.831460674157306</v>
      </c>
      <c r="W11" s="10">
        <v>1627.8</v>
      </c>
      <c r="X11" s="10">
        <v>1220</v>
      </c>
      <c r="Y11" s="10">
        <v>1220</v>
      </c>
      <c r="Z11" s="10">
        <f>Y11*100/W11</f>
        <v>74.947782282835732</v>
      </c>
      <c r="AA11" s="7"/>
      <c r="AB11" s="8"/>
      <c r="AC11" s="7"/>
      <c r="AD11" s="7"/>
      <c r="AE11" s="7"/>
    </row>
    <row r="12" spans="1:31" ht="51">
      <c r="A12" s="3" t="s">
        <v>49</v>
      </c>
      <c r="B12" s="34" t="s">
        <v>50</v>
      </c>
      <c r="C12" s="23" t="s">
        <v>62</v>
      </c>
      <c r="D12" s="23" t="s">
        <v>73</v>
      </c>
      <c r="E12" s="15" t="s">
        <v>1</v>
      </c>
      <c r="F12" s="15" t="s">
        <v>3</v>
      </c>
      <c r="G12" s="10">
        <f t="shared" si="2"/>
        <v>1000</v>
      </c>
      <c r="H12" s="10">
        <f t="shared" si="2"/>
        <v>498</v>
      </c>
      <c r="I12" s="10">
        <f t="shared" si="2"/>
        <v>498</v>
      </c>
      <c r="J12" s="10">
        <f>I12*100/G12</f>
        <v>49.8</v>
      </c>
      <c r="K12" s="10"/>
      <c r="L12" s="10"/>
      <c r="M12" s="10"/>
      <c r="N12" s="10"/>
      <c r="O12" s="10"/>
      <c r="P12" s="10"/>
      <c r="Q12" s="10"/>
      <c r="R12" s="10"/>
      <c r="S12" s="10">
        <v>1000</v>
      </c>
      <c r="T12" s="10">
        <v>498</v>
      </c>
      <c r="U12" s="10">
        <v>498</v>
      </c>
      <c r="V12" s="10">
        <f>U12*100/S12</f>
        <v>49.8</v>
      </c>
      <c r="W12" s="10"/>
      <c r="X12" s="10"/>
      <c r="Y12" s="10"/>
      <c r="Z12" s="10"/>
      <c r="AA12" s="7"/>
      <c r="AB12" s="8"/>
      <c r="AC12" s="7"/>
      <c r="AD12" s="7"/>
      <c r="AE12" s="7"/>
    </row>
    <row r="13" spans="1:31" ht="63.75">
      <c r="A13" s="5"/>
      <c r="B13" s="34" t="s">
        <v>84</v>
      </c>
      <c r="C13" s="23" t="s">
        <v>62</v>
      </c>
      <c r="D13" s="23" t="s">
        <v>74</v>
      </c>
      <c r="E13" s="15" t="s">
        <v>61</v>
      </c>
      <c r="F13" s="15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7"/>
      <c r="AB13" s="8"/>
      <c r="AC13" s="7"/>
      <c r="AD13" s="7"/>
      <c r="AE13" s="7"/>
    </row>
    <row r="14" spans="1:31" s="7" customFormat="1" ht="25.5">
      <c r="A14" s="6" t="s">
        <v>51</v>
      </c>
      <c r="B14" s="33" t="s">
        <v>52</v>
      </c>
      <c r="C14" s="11"/>
      <c r="D14" s="11"/>
      <c r="E14" s="11"/>
      <c r="F14" s="11"/>
      <c r="G14" s="12">
        <f t="shared" ref="G14:I15" si="3">K14+O14+S14+W14</f>
        <v>2600</v>
      </c>
      <c r="H14" s="12">
        <f t="shared" si="3"/>
        <v>1270</v>
      </c>
      <c r="I14" s="12">
        <f t="shared" si="3"/>
        <v>1404</v>
      </c>
      <c r="J14" s="12">
        <f>I14*100/G14</f>
        <v>54</v>
      </c>
      <c r="K14" s="12">
        <f>K15</f>
        <v>0</v>
      </c>
      <c r="L14" s="12">
        <f>L15</f>
        <v>0</v>
      </c>
      <c r="M14" s="12">
        <f>M15</f>
        <v>0</v>
      </c>
      <c r="N14" s="12">
        <v>0</v>
      </c>
      <c r="O14" s="12">
        <f>O15</f>
        <v>0</v>
      </c>
      <c r="P14" s="12">
        <f>P15</f>
        <v>0</v>
      </c>
      <c r="Q14" s="12">
        <f>Q15</f>
        <v>0</v>
      </c>
      <c r="R14" s="12">
        <v>0</v>
      </c>
      <c r="S14" s="12">
        <f>S15+S16</f>
        <v>2600</v>
      </c>
      <c r="T14" s="12">
        <f>T15+T16</f>
        <v>1270</v>
      </c>
      <c r="U14" s="12">
        <f>U15+U16</f>
        <v>1404</v>
      </c>
      <c r="V14" s="12">
        <f>U14*100/S14</f>
        <v>54</v>
      </c>
      <c r="W14" s="12">
        <f>W15</f>
        <v>0</v>
      </c>
      <c r="X14" s="12">
        <f>X15</f>
        <v>0</v>
      </c>
      <c r="Y14" s="12">
        <f>Y15</f>
        <v>0</v>
      </c>
      <c r="Z14" s="12">
        <v>0</v>
      </c>
      <c r="AB14" s="8"/>
    </row>
    <row r="15" spans="1:31" ht="76.5">
      <c r="A15" s="3" t="s">
        <v>53</v>
      </c>
      <c r="B15" s="34" t="s">
        <v>54</v>
      </c>
      <c r="C15" s="23" t="s">
        <v>62</v>
      </c>
      <c r="D15" s="23" t="s">
        <v>75</v>
      </c>
      <c r="E15" s="15" t="s">
        <v>1</v>
      </c>
      <c r="F15" s="15" t="s">
        <v>61</v>
      </c>
      <c r="G15" s="10">
        <f t="shared" si="3"/>
        <v>2600</v>
      </c>
      <c r="H15" s="10">
        <f t="shared" si="3"/>
        <v>1270</v>
      </c>
      <c r="I15" s="10">
        <f t="shared" si="3"/>
        <v>1404</v>
      </c>
      <c r="J15" s="10">
        <f>I15*100/G15</f>
        <v>54</v>
      </c>
      <c r="K15" s="10"/>
      <c r="L15" s="10"/>
      <c r="M15" s="10"/>
      <c r="N15" s="10"/>
      <c r="O15" s="10"/>
      <c r="P15" s="10"/>
      <c r="Q15" s="10"/>
      <c r="R15" s="10"/>
      <c r="S15" s="10">
        <v>2600</v>
      </c>
      <c r="T15" s="10">
        <v>1270</v>
      </c>
      <c r="U15" s="10">
        <v>1404</v>
      </c>
      <c r="V15" s="10">
        <f>U15/S15*100</f>
        <v>54</v>
      </c>
      <c r="W15" s="10"/>
      <c r="X15" s="10"/>
      <c r="Y15" s="10"/>
      <c r="Z15" s="10"/>
      <c r="AA15" s="7"/>
      <c r="AB15" s="8"/>
      <c r="AC15" s="7"/>
      <c r="AD15" s="7"/>
      <c r="AE15" s="7"/>
    </row>
    <row r="16" spans="1:31" ht="38.25">
      <c r="A16" s="5"/>
      <c r="B16" s="34" t="s">
        <v>8</v>
      </c>
      <c r="C16" s="23" t="s">
        <v>62</v>
      </c>
      <c r="D16" s="23">
        <v>1</v>
      </c>
      <c r="E16" s="15">
        <v>1</v>
      </c>
      <c r="F16" s="15">
        <v>100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7"/>
      <c r="AB16" s="8"/>
      <c r="AC16" s="7"/>
      <c r="AD16" s="7"/>
      <c r="AE16" s="7"/>
    </row>
    <row r="17" spans="1:31" s="7" customFormat="1" ht="51">
      <c r="A17" s="9"/>
      <c r="B17" s="33" t="s">
        <v>9</v>
      </c>
      <c r="C17" s="24"/>
      <c r="D17" s="24"/>
      <c r="E17" s="25"/>
      <c r="F17" s="25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B17" s="8"/>
    </row>
    <row r="18" spans="1:31" ht="51">
      <c r="A18" s="5"/>
      <c r="B18" s="34" t="s">
        <v>10</v>
      </c>
      <c r="C18" s="23" t="s">
        <v>64</v>
      </c>
      <c r="D18" s="23">
        <v>10</v>
      </c>
      <c r="E18" s="15" t="s">
        <v>76</v>
      </c>
      <c r="F18" s="15">
        <f>E18/D18*100</f>
        <v>170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7"/>
      <c r="AB18" s="8"/>
      <c r="AC18" s="7"/>
      <c r="AD18" s="7"/>
      <c r="AE18" s="7"/>
    </row>
    <row r="19" spans="1:31" ht="38.25">
      <c r="A19" s="5"/>
      <c r="B19" s="34" t="s">
        <v>11</v>
      </c>
      <c r="C19" s="23" t="s">
        <v>62</v>
      </c>
      <c r="D19" s="23">
        <v>1</v>
      </c>
      <c r="E19" s="15" t="s">
        <v>1</v>
      </c>
      <c r="F19" s="15" t="s">
        <v>65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7"/>
      <c r="AB19" s="8"/>
      <c r="AC19" s="7"/>
      <c r="AD19" s="7"/>
      <c r="AE19" s="7"/>
    </row>
    <row r="20" spans="1:31" s="7" customFormat="1" ht="25.5">
      <c r="A20" s="9"/>
      <c r="B20" s="33" t="s">
        <v>12</v>
      </c>
      <c r="C20" s="24"/>
      <c r="D20" s="24"/>
      <c r="E20" s="25"/>
      <c r="F20" s="25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B20" s="8"/>
    </row>
    <row r="21" spans="1:31" ht="51">
      <c r="A21" s="5"/>
      <c r="B21" s="34" t="s">
        <v>13</v>
      </c>
      <c r="C21" s="23" t="s">
        <v>62</v>
      </c>
      <c r="D21" s="23">
        <v>1</v>
      </c>
      <c r="E21" s="15" t="s">
        <v>1</v>
      </c>
      <c r="F21" s="15">
        <f>E21/D21*100</f>
        <v>100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7"/>
      <c r="AB21" s="8"/>
      <c r="AC21" s="7"/>
      <c r="AD21" s="7"/>
      <c r="AE21" s="7"/>
    </row>
    <row r="22" spans="1:31" s="7" customFormat="1" ht="25.5">
      <c r="A22" s="9"/>
      <c r="B22" s="33" t="s">
        <v>14</v>
      </c>
      <c r="C22" s="24"/>
      <c r="D22" s="24"/>
      <c r="E22" s="25"/>
      <c r="F22" s="25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B22" s="8"/>
    </row>
    <row r="23" spans="1:31" ht="178.5">
      <c r="A23" s="5"/>
      <c r="B23" s="37" t="s">
        <v>15</v>
      </c>
      <c r="C23" s="23" t="s">
        <v>62</v>
      </c>
      <c r="D23" s="23" t="s">
        <v>78</v>
      </c>
      <c r="E23" s="15" t="s">
        <v>77</v>
      </c>
      <c r="F23" s="14">
        <v>28.8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7"/>
      <c r="AB23" s="8"/>
      <c r="AC23" s="7"/>
      <c r="AD23" s="7"/>
      <c r="AE23" s="7"/>
    </row>
    <row r="24" spans="1:31" s="7" customFormat="1" ht="51">
      <c r="A24" s="6" t="s">
        <v>55</v>
      </c>
      <c r="B24" s="33" t="s">
        <v>56</v>
      </c>
      <c r="C24" s="11"/>
      <c r="D24" s="11"/>
      <c r="E24" s="11"/>
      <c r="F24" s="11"/>
      <c r="G24" s="12">
        <f t="shared" ref="G24:I25" si="4">K24+O24+S24+W24</f>
        <v>581</v>
      </c>
      <c r="H24" s="12">
        <f t="shared" si="4"/>
        <v>440.9</v>
      </c>
      <c r="I24" s="12">
        <f t="shared" si="4"/>
        <v>444.3</v>
      </c>
      <c r="J24" s="12">
        <f>I24*100/G24</f>
        <v>76.471600688468158</v>
      </c>
      <c r="K24" s="12">
        <f>K25+K30</f>
        <v>0</v>
      </c>
      <c r="L24" s="12">
        <f>L25+L30</f>
        <v>0</v>
      </c>
      <c r="M24" s="12">
        <f>M25+M30</f>
        <v>0</v>
      </c>
      <c r="N24" s="12">
        <v>0</v>
      </c>
      <c r="O24" s="12">
        <f>O25+O30</f>
        <v>0</v>
      </c>
      <c r="P24" s="12">
        <f>P25+P30</f>
        <v>0</v>
      </c>
      <c r="Q24" s="12">
        <f>Q25+Q30</f>
        <v>0</v>
      </c>
      <c r="R24" s="12">
        <v>0</v>
      </c>
      <c r="S24" s="12">
        <f>S25+S26+S27+S28+S29+S30+S31+S32</f>
        <v>581</v>
      </c>
      <c r="T24" s="12">
        <f>T25+T26+T27+T28+T29+T30+T31+T32</f>
        <v>440.9</v>
      </c>
      <c r="U24" s="12">
        <f>U25+U26+U27+U28+U29+U30+U31+U32</f>
        <v>444.3</v>
      </c>
      <c r="V24" s="12">
        <f>U24*100/S24</f>
        <v>76.471600688468158</v>
      </c>
      <c r="W24" s="12">
        <f>W25+W30</f>
        <v>0</v>
      </c>
      <c r="X24" s="12">
        <f>X25+X30</f>
        <v>0</v>
      </c>
      <c r="Y24" s="12">
        <f>Y25+Y30</f>
        <v>0</v>
      </c>
      <c r="Z24" s="12">
        <v>0</v>
      </c>
      <c r="AB24" s="8"/>
    </row>
    <row r="25" spans="1:31" ht="45">
      <c r="A25" s="3" t="s">
        <v>57</v>
      </c>
      <c r="B25" s="34" t="s">
        <v>58</v>
      </c>
      <c r="C25" s="15" t="s">
        <v>16</v>
      </c>
      <c r="D25" s="15" t="s">
        <v>80</v>
      </c>
      <c r="E25" s="15" t="s">
        <v>79</v>
      </c>
      <c r="F25" s="15" t="s">
        <v>63</v>
      </c>
      <c r="G25" s="10">
        <f t="shared" si="4"/>
        <v>141</v>
      </c>
      <c r="H25" s="10">
        <f t="shared" si="4"/>
        <v>1.9</v>
      </c>
      <c r="I25" s="10">
        <f t="shared" si="4"/>
        <v>5.3</v>
      </c>
      <c r="J25" s="10">
        <f>I25*100/G25</f>
        <v>3.7588652482269502</v>
      </c>
      <c r="K25" s="10"/>
      <c r="L25" s="10"/>
      <c r="M25" s="10"/>
      <c r="N25" s="10"/>
      <c r="O25" s="10"/>
      <c r="P25" s="10"/>
      <c r="Q25" s="10"/>
      <c r="R25" s="10"/>
      <c r="S25" s="10">
        <v>141</v>
      </c>
      <c r="T25" s="10">
        <v>1.9</v>
      </c>
      <c r="U25" s="10">
        <v>5.3</v>
      </c>
      <c r="V25" s="10">
        <f>U25/S25*100</f>
        <v>3.7588652482269502</v>
      </c>
      <c r="W25" s="10"/>
      <c r="X25" s="10"/>
      <c r="Y25" s="10"/>
      <c r="Z25" s="10"/>
      <c r="AA25" s="7"/>
      <c r="AB25" s="8"/>
      <c r="AC25" s="7"/>
      <c r="AD25" s="7"/>
      <c r="AE25" s="7"/>
    </row>
    <row r="26" spans="1:31" ht="51">
      <c r="A26" s="3"/>
      <c r="B26" s="34" t="s">
        <v>17</v>
      </c>
      <c r="C26" s="15" t="s">
        <v>62</v>
      </c>
      <c r="D26" s="15">
        <v>1</v>
      </c>
      <c r="E26" s="15">
        <v>1</v>
      </c>
      <c r="F26" s="13">
        <f>E26*100/D26</f>
        <v>100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7"/>
      <c r="AB26" s="8"/>
      <c r="AC26" s="7"/>
      <c r="AD26" s="7"/>
      <c r="AE26" s="7"/>
    </row>
    <row r="27" spans="1:31" ht="38.25">
      <c r="A27" s="3"/>
      <c r="B27" s="34" t="s">
        <v>18</v>
      </c>
      <c r="C27" s="15" t="s">
        <v>62</v>
      </c>
      <c r="D27" s="15">
        <v>1</v>
      </c>
      <c r="E27" s="15">
        <v>1</v>
      </c>
      <c r="F27" s="13">
        <f>E27*100/D27</f>
        <v>100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7"/>
      <c r="AB27" s="8"/>
      <c r="AC27" s="7"/>
      <c r="AD27" s="7"/>
      <c r="AE27" s="7"/>
    </row>
    <row r="28" spans="1:31" ht="38.25">
      <c r="A28" s="3"/>
      <c r="B28" s="34" t="s">
        <v>19</v>
      </c>
      <c r="C28" s="15" t="s">
        <v>62</v>
      </c>
      <c r="D28" s="15">
        <v>1</v>
      </c>
      <c r="E28" s="15">
        <v>1</v>
      </c>
      <c r="F28" s="13">
        <f>E28*100/D28</f>
        <v>100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7"/>
      <c r="AB28" s="8"/>
      <c r="AC28" s="7"/>
      <c r="AD28" s="7"/>
      <c r="AE28" s="7"/>
    </row>
    <row r="29" spans="1:31" ht="38.25">
      <c r="A29" s="3"/>
      <c r="B29" s="34" t="s">
        <v>20</v>
      </c>
      <c r="C29" s="15" t="s">
        <v>62</v>
      </c>
      <c r="D29" s="15">
        <v>1</v>
      </c>
      <c r="E29" s="15">
        <v>1</v>
      </c>
      <c r="F29" s="13">
        <f>E29*100/D29</f>
        <v>100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7"/>
      <c r="AB29" s="8"/>
      <c r="AC29" s="7"/>
      <c r="AD29" s="7"/>
      <c r="AE29" s="7"/>
    </row>
    <row r="30" spans="1:31" ht="51">
      <c r="A30" s="3" t="s">
        <v>59</v>
      </c>
      <c r="B30" s="34" t="s">
        <v>60</v>
      </c>
      <c r="C30" s="15" t="s">
        <v>62</v>
      </c>
      <c r="D30" s="15" t="s">
        <v>81</v>
      </c>
      <c r="E30" s="15" t="s">
        <v>0</v>
      </c>
      <c r="F30" s="13">
        <v>150</v>
      </c>
      <c r="G30" s="29">
        <f>K30+O30+S30+W30</f>
        <v>440</v>
      </c>
      <c r="H30" s="29">
        <v>439</v>
      </c>
      <c r="I30" s="29">
        <v>439</v>
      </c>
      <c r="J30" s="10">
        <f>I30*100/G30</f>
        <v>99.772727272727266</v>
      </c>
      <c r="K30" s="10"/>
      <c r="L30" s="10"/>
      <c r="M30" s="10"/>
      <c r="N30" s="10"/>
      <c r="O30" s="10"/>
      <c r="P30" s="10"/>
      <c r="Q30" s="10"/>
      <c r="R30" s="10"/>
      <c r="S30" s="10">
        <v>440</v>
      </c>
      <c r="T30" s="10">
        <v>439</v>
      </c>
      <c r="U30" s="10">
        <v>439</v>
      </c>
      <c r="V30" s="10">
        <f>U30*100/S30</f>
        <v>99.772727272727266</v>
      </c>
      <c r="W30" s="10"/>
      <c r="X30" s="10"/>
      <c r="Y30" s="10"/>
      <c r="Z30" s="10"/>
      <c r="AA30" s="7"/>
      <c r="AB30" s="8"/>
      <c r="AC30" s="7"/>
      <c r="AD30" s="7"/>
      <c r="AE30" s="7"/>
    </row>
    <row r="31" spans="1:31" ht="76.5">
      <c r="A31" s="5"/>
      <c r="B31" s="34" t="s">
        <v>21</v>
      </c>
      <c r="C31" s="15" t="s">
        <v>62</v>
      </c>
      <c r="D31" s="15" t="s">
        <v>82</v>
      </c>
      <c r="E31" s="15" t="s">
        <v>66</v>
      </c>
      <c r="F31" s="13">
        <v>100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7"/>
      <c r="AB31" s="8"/>
      <c r="AC31" s="7"/>
      <c r="AD31" s="7"/>
      <c r="AE31" s="7"/>
    </row>
    <row r="32" spans="1:31" ht="38.25">
      <c r="A32" s="5"/>
      <c r="B32" s="34" t="s">
        <v>22</v>
      </c>
      <c r="C32" s="15" t="s">
        <v>62</v>
      </c>
      <c r="D32" s="15" t="s">
        <v>71</v>
      </c>
      <c r="E32" s="15" t="s">
        <v>1</v>
      </c>
      <c r="F32" s="13">
        <v>100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7"/>
      <c r="AB32" s="8"/>
      <c r="AC32" s="7"/>
      <c r="AD32" s="7"/>
      <c r="AE32" s="7"/>
    </row>
    <row r="33" spans="1:31" s="7" customFormat="1" ht="38.25">
      <c r="A33" s="9"/>
      <c r="B33" s="33" t="s">
        <v>23</v>
      </c>
      <c r="C33" s="25"/>
      <c r="D33" s="25"/>
      <c r="E33" s="25"/>
      <c r="F33" s="25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B33" s="8"/>
    </row>
    <row r="34" spans="1:31" ht="38.25">
      <c r="A34" s="5"/>
      <c r="B34" s="34" t="s">
        <v>24</v>
      </c>
      <c r="C34" s="15" t="s">
        <v>62</v>
      </c>
      <c r="D34" s="15" t="s">
        <v>71</v>
      </c>
      <c r="E34" s="14" t="s">
        <v>2</v>
      </c>
      <c r="F34" s="13">
        <v>700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7"/>
      <c r="AB34" s="8"/>
      <c r="AC34" s="7"/>
      <c r="AD34" s="7"/>
      <c r="AE34" s="7"/>
    </row>
    <row r="35" spans="1:31" ht="38.25">
      <c r="A35" s="5"/>
      <c r="B35" s="34" t="s">
        <v>25</v>
      </c>
      <c r="C35" s="15" t="s">
        <v>62</v>
      </c>
      <c r="D35" s="15" t="s">
        <v>71</v>
      </c>
      <c r="E35" s="14" t="s">
        <v>63</v>
      </c>
      <c r="F35" s="13">
        <v>200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7"/>
      <c r="AB35" s="8"/>
      <c r="AC35" s="7"/>
      <c r="AD35" s="7"/>
      <c r="AE35" s="7"/>
    </row>
    <row r="36" spans="1:31" ht="38.25">
      <c r="A36" s="5"/>
      <c r="B36" s="36" t="s">
        <v>26</v>
      </c>
      <c r="C36" s="15"/>
      <c r="D36" s="15"/>
      <c r="E36" s="15"/>
      <c r="F36" s="15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7"/>
      <c r="AB36" s="8"/>
      <c r="AC36" s="7"/>
      <c r="AD36" s="7"/>
      <c r="AE36" s="7"/>
    </row>
    <row r="37" spans="1:31" ht="63.75">
      <c r="A37" s="5"/>
      <c r="B37" s="34" t="s">
        <v>27</v>
      </c>
      <c r="C37" s="15" t="s">
        <v>62</v>
      </c>
      <c r="D37" s="15" t="s">
        <v>71</v>
      </c>
      <c r="E37" s="15" t="s">
        <v>0</v>
      </c>
      <c r="F37" s="13">
        <v>300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7"/>
      <c r="AB37" s="8"/>
      <c r="AC37" s="7"/>
      <c r="AD37" s="7"/>
      <c r="AE37" s="7"/>
    </row>
    <row r="38" spans="1:31" ht="51">
      <c r="A38" s="5"/>
      <c r="B38" s="34" t="s">
        <v>28</v>
      </c>
      <c r="C38" s="15" t="s">
        <v>62</v>
      </c>
      <c r="D38" s="15" t="s">
        <v>83</v>
      </c>
      <c r="E38" s="15" t="s">
        <v>1</v>
      </c>
      <c r="F38" s="13">
        <v>100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7"/>
      <c r="AB38" s="8"/>
      <c r="AC38" s="7"/>
      <c r="AD38" s="7"/>
      <c r="AE38" s="7"/>
    </row>
  </sheetData>
  <mergeCells count="9">
    <mergeCell ref="B1:Z1"/>
    <mergeCell ref="C2:F3"/>
    <mergeCell ref="B2:B4"/>
    <mergeCell ref="G2:J3"/>
    <mergeCell ref="K2:Z2"/>
    <mergeCell ref="K3:N3"/>
    <mergeCell ref="O3:R3"/>
    <mergeCell ref="S3:V3"/>
    <mergeCell ref="W3:Z3"/>
  </mergeCells>
  <phoneticPr fontId="4" type="noConversion"/>
  <pageMargins left="0.31496062992125984" right="0.19685039370078741" top="0.35433070866141736" bottom="0.39370078740157483" header="0.31496062992125984" footer="0.31496062992125984"/>
  <pageSetup paperSize="9" scale="53" fitToHeight="1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achugunova</cp:lastModifiedBy>
  <cp:lastPrinted>2016-12-13T09:25:26Z</cp:lastPrinted>
  <dcterms:created xsi:type="dcterms:W3CDTF">2002-03-11T10:22:12Z</dcterms:created>
  <dcterms:modified xsi:type="dcterms:W3CDTF">2017-01-11T07:04:08Z</dcterms:modified>
</cp:coreProperties>
</file>