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9150" activeTab="0"/>
  </bookViews>
  <sheets>
    <sheet name="Лист1" sheetId="1" r:id="rId1"/>
  </sheets>
  <definedNames>
    <definedName name="_xlnm.Print_Area" localSheetId="0">'Лист1'!$A$1:$E$213</definedName>
  </definedNames>
  <calcPr fullCalcOnLoad="1"/>
</workbook>
</file>

<file path=xl/sharedStrings.xml><?xml version="1.0" encoding="utf-8"?>
<sst xmlns="http://schemas.openxmlformats.org/spreadsheetml/2006/main" count="410" uniqueCount="404">
  <si>
    <t>00020404000040000180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</si>
  <si>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</si>
  <si>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00021900000000000000</t>
  </si>
  <si>
    <t>Прочие субсидии бюджетам  городских округов на реализацию подпрограммы "Организация отдыха, оздоровления и занятости детей и подростков" (в оздоровительных лагерях с дневным пребыванием детей в период школьных каникул) в рамках долгосрочной целевой программы «Организация отдыха, оздоровления, занятости детей и подростков в Пензенской области на 2011–2015 годы»</t>
  </si>
  <si>
    <t>Возврат остатков субсидий, субвенций и иных межбюджетных трансфертов, имеющих целевое назначение, прошлых лет</t>
  </si>
  <si>
    <t>00021904000046301151</t>
  </si>
  <si>
    <t>00021904000046304151</t>
  </si>
  <si>
    <t>00021904000046306151</t>
  </si>
  <si>
    <t>00021904000046307151</t>
  </si>
  <si>
    <t>00021904000046312151</t>
  </si>
  <si>
    <t>00021904000046320151</t>
  </si>
  <si>
    <t>00021904000046325151</t>
  </si>
  <si>
    <t>00021904000046327151</t>
  </si>
  <si>
    <t>00021904000048403151</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</si>
  <si>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</si>
  <si>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</si>
  <si>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</si>
  <si>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00011603010010000140</t>
  </si>
  <si>
    <t>00011603030010000140</t>
  </si>
  <si>
    <t>00011201010010000120</t>
  </si>
  <si>
    <t>00011201020010000120</t>
  </si>
  <si>
    <t>00011201040010000120</t>
  </si>
  <si>
    <t>00020201003040000151</t>
  </si>
  <si>
    <t>Дотации бюджетам городских округов на поддержку мер по обеспечению сбалансированности бюджетов</t>
  </si>
  <si>
    <t>00020203024049380151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</si>
  <si>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</si>
  <si>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00021800000000000000</t>
  </si>
  <si>
    <t>00021800000000000180</t>
  </si>
  <si>
    <t>Доходы бюджетов бюджетной системы Российской Федерации от возврата организациями остатков субсидий прошлых лет</t>
  </si>
  <si>
    <t>00021804000040000180</t>
  </si>
  <si>
    <t>Доходы бюджетов городских округов от возврата организациями остатков субсидий прошлых лет</t>
  </si>
  <si>
    <t>ОТЧЕТ</t>
  </si>
  <si>
    <t xml:space="preserve">о поступлении доходов в бюджет закрытого административно - территориального образования </t>
  </si>
  <si>
    <t>00011606000010000140</t>
  </si>
  <si>
    <t>00010503000010000110</t>
  </si>
  <si>
    <t>Единый сельскохозяйственный налог</t>
  </si>
  <si>
    <t>00010503010010000110</t>
  </si>
  <si>
    <t>Прочие денежные взыскания (штрафы) за  правонарушения в области дорожного движения</t>
  </si>
  <si>
    <t>Денежные взыскания (штрафы) за правонарушения в области дорожного движения</t>
  </si>
  <si>
    <t>00020202999049296151</t>
  </si>
  <si>
    <t>Безвозмездные поступления от негосударственных организаций</t>
  </si>
  <si>
    <t>00011608000010000140</t>
  </si>
  <si>
    <t>00011608010010000140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</si>
  <si>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</si>
  <si>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</si>
  <si>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</si>
  <si>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</si>
  <si>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Безвозмездные поступления  от негосударственных организаций в бюджеты городских округов</t>
  </si>
  <si>
    <t>00020404020040000180</t>
  </si>
  <si>
    <t>00021904000046268151</t>
  </si>
  <si>
    <t>Возврат остатков субсидий прошлых лет  на реализацию подпрограммы "Организация отдыха, оздоровления и занятости детей и подростков" (в оздоровительных лагерях с дневным пребыванием детей в период школьных каникул) в рамках долгосрочной целевой программы «Организация отдыха, оздоровления, занятости детей и подростков в Пензенской области на 2011–2015 годы» из бюджетов городских округов</t>
  </si>
  <si>
    <t>00021904000046311151</t>
  </si>
  <si>
    <t>Возврат остатков субвенций прошлых лет на реализацию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 из бюджетов городских округов</t>
  </si>
  <si>
    <t>00021904000046321151</t>
  </si>
  <si>
    <t>Акцизы по подакцизным товарам (продукции), производимым на территории Российской Федерации</t>
  </si>
  <si>
    <t>00010300000000000000</t>
  </si>
  <si>
    <t>00010302000010000110</t>
  </si>
  <si>
    <t>Поступления от денежных пожертвований, предоставляемых негосударственными организациями получателям средств  бюджетов городских округов</t>
  </si>
  <si>
    <t xml:space="preserve">г. Заречный Пензенской области по группам, подгруппам и статьям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</si>
  <si>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</si>
  <si>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</si>
  <si>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</si>
  <si>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00021804030040000180</t>
  </si>
  <si>
    <t>Доходы бюджетов городских округов от возврата иными организациями остатков субсидий прошлых лет</t>
  </si>
  <si>
    <t>00010807150010000110</t>
  </si>
  <si>
    <t>Государственная пошлина за выдачу разрешения  на установку рекламной конструкции</t>
  </si>
  <si>
    <t>00010807000010000110</t>
  </si>
  <si>
    <t>Государственная пошлина за государственную регистрацию, а также за совершение прочих юридически значимых действий</t>
  </si>
  <si>
    <t>00020202088040001151</t>
  </si>
  <si>
    <t>00010102030010000110</t>
  </si>
  <si>
    <t>00020202051040000151</t>
  </si>
  <si>
    <t>Субсидии бюджетам городских округов на реализацию федеральных целевых программ</t>
  </si>
  <si>
    <t>00010502010020000110</t>
  </si>
  <si>
    <t>Возврат остатков субвенций прошлых лет на реализацию Закона Пензенской области "О пособиях семьям,  имеющим детей" из бюджетов городских округов</t>
  </si>
  <si>
    <t>00021904000046305151</t>
  </si>
  <si>
    <t>00020203024049387151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</si>
  <si>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</si>
  <si>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Код бюджетной классификации</t>
  </si>
  <si>
    <t>Наименование</t>
  </si>
  <si>
    <t>00010000000000000000</t>
  </si>
  <si>
    <t>Доходы</t>
  </si>
  <si>
    <t>00010100000000000000</t>
  </si>
  <si>
    <t>Налоги на прибыль, доходы</t>
  </si>
  <si>
    <t>00010102000010000110</t>
  </si>
  <si>
    <t>Налог на доходы физических лиц</t>
  </si>
  <si>
    <t>00010102010010000110</t>
  </si>
  <si>
    <t>00010102020010000110</t>
  </si>
  <si>
    <t>00010500000000000000</t>
  </si>
  <si>
    <t>Налоги на совокупный доход</t>
  </si>
  <si>
    <t>00010502000020000110</t>
  </si>
  <si>
    <t>Единый налог на вмененный доход для отдельных видов деятельности</t>
  </si>
  <si>
    <t>00010600000000000000</t>
  </si>
  <si>
    <t>Налоги на имущество</t>
  </si>
  <si>
    <t>00010601000000000110</t>
  </si>
  <si>
    <t>Налог на имущество физических лиц</t>
  </si>
  <si>
    <t>00010601020040000110</t>
  </si>
  <si>
    <t>Налог на имущество физических лиц,взимаемый по ставкам,применяемым к объектам налогообложения, расположенным в границах  городских округов</t>
  </si>
  <si>
    <t>00010606000000000110</t>
  </si>
  <si>
    <t>Земельный налог</t>
  </si>
  <si>
    <t>00010606010000000110</t>
  </si>
  <si>
    <t>00010606012040000110</t>
  </si>
  <si>
    <t>00010606020000000110</t>
  </si>
  <si>
    <t>00010606022040000110</t>
  </si>
  <si>
    <t>00010800000000000000</t>
  </si>
  <si>
    <t>00010803000010000110</t>
  </si>
  <si>
    <t>00010803010010000110</t>
  </si>
  <si>
    <t>00011100000000000000</t>
  </si>
  <si>
    <t>Доходы от использования имущества, находящегося в государственной и муниципальной собственности</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</si>
  <si>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</si>
  <si>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</si>
  <si>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</si>
  <si>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00011105030000000120</t>
  </si>
  <si>
    <t>00011105034040000120</t>
  </si>
  <si>
    <t>00011109000000000120</t>
  </si>
  <si>
    <t>00011109040000000120</t>
  </si>
  <si>
    <t>00011109044040000120</t>
  </si>
  <si>
    <t>00011200000000000000</t>
  </si>
  <si>
    <t>Платежи при пользовании природными ресурсами</t>
  </si>
  <si>
    <t>00011201000010000120</t>
  </si>
  <si>
    <t>Плата за негативное воздействие на окружающую среду</t>
  </si>
  <si>
    <t>00011300000000000000</t>
  </si>
  <si>
    <t xml:space="preserve">                                                                                          решением Собрания представителей</t>
  </si>
  <si>
    <t xml:space="preserve">                                                                                          от ___________№______                                                                                         от___________________№____________</t>
  </si>
  <si>
    <t>00011400000000000000</t>
  </si>
  <si>
    <t>Доходы от продажи материальных и нематериальных активов</t>
  </si>
  <si>
    <t>00011600000000000000</t>
  </si>
  <si>
    <t>Штрафы, санкции, возмещение ущерба</t>
  </si>
  <si>
    <t>00011603000000000140</t>
  </si>
  <si>
    <t>Денежные взыскания (штрафы) за нарушение законодательства о налогах и сборах</t>
  </si>
  <si>
    <t>Задолженность и перерасчеты по отмененным налогам, сборам и иным обязательным платежам</t>
  </si>
  <si>
    <t>00020203024049330151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</si>
  <si>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</si>
  <si>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00020203024049332151</t>
  </si>
  <si>
    <t>00020203024049334151</t>
  </si>
  <si>
    <t>00020203024049335151</t>
  </si>
  <si>
    <t>00020203024049336151</t>
  </si>
  <si>
    <t>00020203024049396151</t>
  </si>
  <si>
    <t>00020203027049337151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</si>
  <si>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</si>
  <si>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</si>
  <si>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00020203090040000151</t>
  </si>
  <si>
    <t>00011690000000000140</t>
  </si>
  <si>
    <t>Прочие поступления от денежных взысканий (штрафов) и иных сумм в возмещение ущерба</t>
  </si>
  <si>
    <t>00011690040040000140</t>
  </si>
  <si>
    <t>Прочие поступления от денежных взысканий (штрафов) и иных сумм в возмещение ущерба, зачисляемые в бюджеты городских округов</t>
  </si>
  <si>
    <t>00011700000000000000</t>
  </si>
  <si>
    <t>Прочие неналоговые доходы</t>
  </si>
  <si>
    <t>00011705000000000180</t>
  </si>
  <si>
    <t>00011705040040000180</t>
  </si>
  <si>
    <t>Прочие неналоговые доходы бюджетов городских округов</t>
  </si>
  <si>
    <t>00020000000000000000</t>
  </si>
  <si>
    <t>Безвозмездные поступления</t>
  </si>
  <si>
    <t>00020200000000000000</t>
  </si>
  <si>
    <t>00020201000000000151</t>
  </si>
  <si>
    <t>00020201001040000151</t>
  </si>
  <si>
    <t>00020201007040000151</t>
  </si>
  <si>
    <t>00020203000000000151</t>
  </si>
  <si>
    <t>00020203003040000151</t>
  </si>
  <si>
    <t>00020203024049305151</t>
  </si>
  <si>
    <t>00020203024049346151</t>
  </si>
  <si>
    <t>00020204000000000151</t>
  </si>
  <si>
    <t>Иные межбюджетные трансферты</t>
  </si>
  <si>
    <t>Всего доходов</t>
  </si>
  <si>
    <t>00020204018040000151</t>
  </si>
  <si>
    <t>00020203029040000151</t>
  </si>
  <si>
    <t>00011101000000000120</t>
  </si>
  <si>
    <t>00011101040040000120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</si>
  <si>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</si>
  <si>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00011105024040000120</t>
  </si>
  <si>
    <t>00011105020000000120</t>
  </si>
  <si>
    <t>(тыс. руб.)</t>
  </si>
  <si>
    <t>00020203024049383151</t>
  </si>
  <si>
    <t>Субвенции бюджетам городских округов на государственную регистрацию актов гражданского состояния</t>
  </si>
  <si>
    <t>00020203024049393151</t>
  </si>
  <si>
    <t>00020203024049303151</t>
  </si>
  <si>
    <t>00020203024049363151</t>
  </si>
  <si>
    <t>00020203024049367151</t>
  </si>
  <si>
    <t>00020203024049369151</t>
  </si>
  <si>
    <t>00020203024049370151</t>
  </si>
  <si>
    <t>00020203024049372151</t>
  </si>
  <si>
    <t>00020203024049377151</t>
  </si>
  <si>
    <t>00020203024049379151</t>
  </si>
  <si>
    <t>00020203024049382151</t>
  </si>
  <si>
    <t>00020203024049384151</t>
  </si>
  <si>
    <t>00020203024049385151</t>
  </si>
  <si>
    <t>Дотации бюджетам городских округов на выравнивание бюджетной обеспеченности</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</si>
  <si>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</si>
  <si>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</si>
  <si>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00020203022049390151</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</si>
  <si>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</si>
  <si>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</si>
  <si>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</si>
  <si>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</si>
  <si>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</si>
  <si>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</si>
  <si>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00010302230010000110</t>
  </si>
  <si>
    <t>Доходы от уплаты акцизов на дизельное топливо, зачисляемые в консолидированные бюджеты субъектов Российской Федерации</t>
  </si>
  <si>
    <t>00010302240010000110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</si>
  <si>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</si>
  <si>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00010302250010000110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</si>
  <si>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</si>
  <si>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00010302260010000110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</si>
  <si>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</si>
  <si>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00010504000020000110</t>
  </si>
  <si>
    <t>Налог, взимаемый в связи с применением патентной системы налогообложения</t>
  </si>
  <si>
    <t>00010504010020000110</t>
  </si>
  <si>
    <t>Налог, взимаемый в связи с применением патентной системы налогообложения, зачисляемый в бюджеты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</si>
  <si>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</si>
  <si>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</si>
  <si>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</si>
  <si>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</si>
  <si>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Доходы в виде прибыли, приходящейся на доли в уставных (складочных) капиталах хозяйственных товориществ и обществ, или дивидендов по акциям, принадлежащим Российской Федерации, субъектам Российской Федерации или муниципальным образованиям</t>
  </si>
  <si>
    <t>00011105010000000120</t>
  </si>
  <si>
    <t xml:space="preserve">00011105012040000120 </t>
  </si>
  <si>
    <t>00011301990000000130</t>
  </si>
  <si>
    <t>Прочие доходы от оказания платных услуг (работ)</t>
  </si>
  <si>
    <t>00011302990000000130</t>
  </si>
  <si>
    <t>Прочие доходы от компенсации затрат государства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</si>
  <si>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</si>
  <si>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00011630000010000140 </t>
  </si>
  <si>
    <t xml:space="preserve">00011630030010000140 </t>
  </si>
  <si>
    <t xml:space="preserve">00011651000020000140 </t>
  </si>
  <si>
    <t>Денежные взыскания (штрафы), установленные законами субъектов Российской Федерации за несоблюдение муниципальных правовых актов</t>
  </si>
  <si>
    <t>00011651020020000140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</si>
  <si>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</si>
  <si>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</si>
  <si>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</si>
  <si>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00020201009040000151</t>
  </si>
  <si>
    <t>Дотации бюджетам городских округов на поощрение достижения наилучших показателей деятельности органов местного самоуправления</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</si>
  <si>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</si>
  <si>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</si>
  <si>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Прочие 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</si>
  <si>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Субвенции бюджетам субъектов Российской Федерации и муниципальных образований</t>
  </si>
  <si>
    <t>00020203007040000151</t>
  </si>
  <si>
    <t>Субвенции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</si>
  <si>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</si>
  <si>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выполнение передаваемых полномочий субъектов Российской Федерации по управлению охраной труда</t>
  </si>
  <si>
    <t>Субвенции бюджетам городских округов на  выполнение передаваемых отдельных государственных полномочий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</si>
  <si>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</si>
  <si>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</si>
  <si>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</si>
  <si>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</si>
  <si>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обеспечению бесплатным проездом детей-сирот и детей, оставшихся без попечения родителей, лиц из числа детей-сирот и детей, оставшихся без попечения родителей, обучающихся в муниципальных образовательных учреждениях</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</si>
  <si>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</si>
  <si>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</si>
  <si>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</si>
  <si>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</si>
  <si>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</si>
  <si>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Субвенции бюджетам городских округов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в Пензенской области</t>
  </si>
  <si>
    <t>Субвенции бюджетам городских округов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</si>
  <si>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 xml:space="preserve">Субвенции бюджетам городских округов на предоставление семьям социальных выплат на приобретение (строительство) жилья при рождении первого ребёнка </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</si>
  <si>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</si>
  <si>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00020203024049398151</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</si>
  <si>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</si>
  <si>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00020203024049399151</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</si>
  <si>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</si>
  <si>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00021904000046208151</t>
  </si>
  <si>
    <t>Возврат остатков субсидий прошлых лет на реализацию подпрограммы  «Обеспечение жильем молодых семей» на 2010–2015 годы  долгосрочной целевой программы «Социальная поддержка отдельных категорий граждан Пензенской области в жилищной сфере» на 2010–2015 годы из бюджетов городских округов</t>
  </si>
  <si>
    <t>00021904000046216151</t>
  </si>
  <si>
    <t>Возврат остатков субвенций прошлых лет на выполнение передаваемых полномочий субъектов Российской Федерации по выплате ежемесячного денежного вознаграждения за классное руководство за счет средств бюджета Пензенской области из бюджетов городских округов</t>
  </si>
  <si>
    <t>00021904000046254151</t>
  </si>
  <si>
    <t>Возврат остатков субсидий прошлых лет на реализацию долгосрочной целевой программы «Доступная среда в Пензенской области на 2012-2015 годы» (в части закупки товаров, работ и услуг для государственных нужд) из бюджетов городских округов</t>
  </si>
  <si>
    <t>00021904000046255151</t>
  </si>
  <si>
    <t>Возврат остатков субсидий прошлых лет на реализацию долгосрочной целевой программы «Доступная среда в Пензенской области на 2012-2015 годы» (в части субсидий бюджетным учреждениям на иные цели) из бюджетов городских округов</t>
  </si>
  <si>
    <t>00021904000046259151</t>
  </si>
  <si>
    <t>Возврат остатков субсидий прошлых лет  на реализацию подпрограммы «Энергосбережение и повышение энергетической эффективности в государственных (муниципальных) учреждениях и иных организациях с участием государства и муниципальных образований Пензенской области» областной целевой  программы энергосбережения и повышения энегрегической эффективности Пензенской области на 2010-2020 годы из бюджетов городских округов</t>
  </si>
  <si>
    <t>классификации доходов бюджетов Российской Федерации за 2014 год</t>
  </si>
  <si>
    <t>Факт
2014 год</t>
  </si>
  <si>
    <t>План       2014 год</t>
  </si>
  <si>
    <t xml:space="preserve">00011630010010000140 </t>
  </si>
  <si>
    <t>Субсидии бюджетам городских округов на модернизацию региональных систем дошкольного образования</t>
  </si>
  <si>
    <t>00020202204040001151</t>
  </si>
  <si>
    <t>Прочие субсидии бюджетам городских округов  на реализацию долгосрочной целевой программы «Доступная среда в Пензенской области на 2012-2015 годы»</t>
  </si>
  <si>
    <t>00020202999049217151</t>
  </si>
  <si>
    <t>Прочие субсидии бюджетам городских округов на развитие сети образовательных организаций, реализующих программы дошкольного образования</t>
  </si>
  <si>
    <t>00020202999049221151</t>
  </si>
  <si>
    <t>00020203024049304151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</si>
  <si>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</si>
  <si>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Возврат остатков субвенций прошлых лет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из бюджетов городских округов</t>
  </si>
  <si>
    <t>Возврат остатков субвенций прошлых лет на реализацию Закона Пензенской области "О мерах социальной поддержки отдельных категорий граждан, проживающих на территории Пензенской области"  из бюджетов городских округов</t>
  </si>
  <si>
    <t>Возврат остатков субвенций прошлых лет на финансирование расходов по управлению охраной труда из бюджетов городских округов</t>
  </si>
  <si>
    <t>Возврат остатков субвенций прошлых лет на реализацию Закона Пензенской области "О мерах социальной поддержки многодетных семей, проживающих на территории Пензенской области" из бюджетов городских округов</t>
  </si>
  <si>
    <t xml:space="preserve">                                                                                          Приложение № 2</t>
  </si>
  <si>
    <t xml:space="preserve">                                                                                          УТВЕРЖДЕН</t>
  </si>
  <si>
    <t xml:space="preserve">                                                                                          города Заречного</t>
  </si>
  <si>
    <t>Возврат остатков субвенций прошлых лет на организацию и осуществление деятельности по опеке и попечительству из бюджетов городских округов</t>
  </si>
  <si>
    <t>00021904000046316151</t>
  </si>
  <si>
    <t>Возврат остатков субвенций прошлых лет на финансирование расходов, связанных с образованием и обеспечением деятельности комиссий по делам несовершеннолетних и защите их прав в Пензенской области,  из бюджетов муниципальных районов</t>
  </si>
  <si>
    <t>00021904000046318151</t>
  </si>
  <si>
    <t>Возврат остатков субвенций прошлых лет  по содержанию органов местного самоуправления, осуществляющих отдельные государственные полномочия в сфере социальной поддержки населения,  из бюджетов городских округов</t>
  </si>
  <si>
    <t>Возврат остатков субвенций прошлых лет на предоставление  гражданам субсидий на оплату жилого помещения и коммунальных услуг из бюджетов городских округов</t>
  </si>
  <si>
    <t>Возврат остатков субвенций прошлых лет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из бюджетов городских округов</t>
  </si>
  <si>
    <t>Возврат остатков субвенций прошлых лет на выполнение передаваемых полномочий субъектов Российской Федерации в сфере административных правоотношений из бюджетов городских округов</t>
  </si>
  <si>
    <t>Возврат остатков субвенций прошлых лет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 из бюджетов городских округов</t>
  </si>
  <si>
    <t>00021904000046329151</t>
  </si>
  <si>
    <t>Возврат остатков субвенций прошлых лет на  исполнение отдельных государственных полномочий Пензенской области по регулированию численности безнадзорных животных из бюджетов городских округов</t>
  </si>
  <si>
    <t>00021904000046331151</t>
  </si>
  <si>
    <t>Возврат остатков субвенций прошлых лет на реализацию подпрограммы «Социальная поддержка молодых семей в жилищной сфере» на 2010–2015 годы долгосрочной целевой программы "Социальная поддержка отдельных категорий граждан Пензенской области в жилищной сфере" на 2010-2015 годы из бюджетов городских округов</t>
  </si>
  <si>
    <t>00021904000046344151</t>
  </si>
  <si>
    <t>Возврат остатков субвенций прошлых лет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из бюджетов городских округов</t>
  </si>
  <si>
    <t>00021904000046345151</t>
  </si>
  <si>
    <t>Возврат остатков субвенций прошлых лет на содержание ребенка в семье опекуна и приемной семье, а также вознаграждение, причитающееся приемному родителю из бюджетов городских округов</t>
  </si>
  <si>
    <t>00021904000046346151</t>
  </si>
  <si>
    <t>Возврат остатков субвенций прошлых лет на реализацию подпрограммы «Жилье для детей-сирот на 2013-2015 годы»  долгосрочной целевой программы "Социальная поддержка отдельных категорий граждан Пензенской области в жилищной сфере" на 2010-2015 годы из бюджетов городских округов</t>
  </si>
  <si>
    <t>00021904000048217151</t>
  </si>
  <si>
    <t>Возврат остатков субсидий прошлых лет на реализацию федеральных целевых программ (субсидии гражданам на приобретение жилья) из бюджетов городских округов</t>
  </si>
  <si>
    <t>00021904000048227151</t>
  </si>
  <si>
    <t>Возврат остатков субсидий прошлых лет на реализацию федеральных целевых программ (субсидии бюджетным учреждениям по Государственной программе Российской Федерации «Доступная среда» на 2011-2015 годы) из бюджетов городских округов</t>
  </si>
  <si>
    <t>00021904000048302151</t>
  </si>
  <si>
    <t>Возврат остатков субвенций прошлых лет на государственную регистрацию актов гражданского состояния из бюджетов городских округов</t>
  </si>
  <si>
    <t>00021904000048304151</t>
  </si>
  <si>
    <t>Возврат остатков субвенций прошлых лет на ежемесячное денежное вознаграждение за классное руководство из бюджетов городских округов</t>
  </si>
  <si>
    <t>00021904000048314151</t>
  </si>
  <si>
    <t>Возврат остатков субвенций прошлых лет на ежемесячную денежную выплату, назначаемую в случае рождения третьего ребенка или последующих детей до достижения ребенком возраста трех лет за счет средств федерального бюджета из бюджетов городских округов</t>
  </si>
  <si>
    <t>Возврат остатков  межбюджетных трансфертов прошлых лет на развитие и поддержку социальной и инженерной инфраструктуры закрытых административно-территориальных образований из бюджетов городских округов</t>
  </si>
  <si>
    <t>00021904000048501151</t>
  </si>
  <si>
    <t>Возврат остатков межбюджетных трансфертов прошлых лет на разработку и реализацию комплекса мер по оказанию поддержки детям, оказавшимся в трудной жизненной ситуации, за счет средств Фонда поддержки детей, находящихся в трудной жизненной ситуации, из бюджетов муниципальных районов</t>
  </si>
  <si>
    <t>00010900000000000110</t>
  </si>
  <si>
    <t>00010911000020000110</t>
  </si>
  <si>
    <t>00010911010020000110</t>
  </si>
  <si>
    <t>00010911020020000110</t>
  </si>
  <si>
    <t>Налог, взимаемый в виде стоимости патента в связи с применением упрощенной системы налогообложения</t>
  </si>
  <si>
    <t>00011621000000000140</t>
  </si>
  <si>
    <t>Денежные взыскания (штрафы) и иные суммы, взыскиваемые с лиц, виновных в совершении преступлений, и в возмещение ущерба имуществу</t>
  </si>
  <si>
    <t>00011621040040000140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</si>
  <si>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</si>
  <si>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</si>
  <si>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</si>
  <si>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00011625060010000140</t>
  </si>
  <si>
    <t>Денежные взыскания (штрафы) за нарушение земельного законодательства</t>
  </si>
  <si>
    <t>00011628000010000140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</si>
  <si>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</si>
  <si>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00011641000010000140</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</si>
  <si>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</si>
  <si>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</si>
  <si>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00011645000010000140</t>
  </si>
  <si>
    <t>00011701000000000180</t>
  </si>
  <si>
    <t>Невыясненные поступления</t>
  </si>
  <si>
    <t>00011701040040000180</t>
  </si>
  <si>
    <t>Невыясненные поступления, зачисляемые в бюджеты городских округов</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</si>
  <si>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</si>
  <si>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исполнения к году</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</si>
  <si>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</si>
  <si>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</si>
  <si>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</si>
  <si>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</si>
  <si>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</si>
  <si>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</si>
  <si>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</si>
  <si>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</si>
  <si>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</si>
  <si>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</si>
  <si>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</si>
  <si>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</si>
  <si>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оказания платных услуг (работ) и компенсации затрат государства</t>
  </si>
  <si>
    <t>00011301000000000130</t>
  </si>
  <si>
    <t xml:space="preserve">Доходы от оказания платных услуг (работ) </t>
  </si>
  <si>
    <t>00011301994040000130</t>
  </si>
  <si>
    <t>Прочие доходы от оказания платных услуг (работ) получателями средств бюджетов городских округов</t>
  </si>
  <si>
    <t>00011302000000000130</t>
  </si>
  <si>
    <t>Доходы от компенсации затрат государства</t>
  </si>
  <si>
    <t>00011302994040000130</t>
  </si>
  <si>
    <t>Прочие доходы от компенсации затрат бюджетов городских округов</t>
  </si>
  <si>
    <t>00011402000000000000</t>
  </si>
  <si>
    <t>00011402040040000410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</si>
  <si>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</si>
  <si>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</si>
  <si>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</si>
  <si>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t>
  </si>
  <si>
    <t>00020202000000000151</t>
  </si>
  <si>
    <t>00020202999040000151</t>
  </si>
  <si>
    <t>Прочие субсидии бюджетам городских округов</t>
  </si>
  <si>
    <t>00011107000000000120</t>
  </si>
  <si>
    <t>Платежи от государственных и муниципальных унитарных предприятий</t>
  </si>
  <si>
    <t>00011107010000000120</t>
  </si>
  <si>
    <t>Доходы от перечисления части прибыли государственных и муниципальных унитарных предприятий, остающихся после уплаты налогов и обязательных платежей</t>
  </si>
  <si>
    <t>00011107014040000120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</si>
  <si>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</si>
  <si>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00020202999049207151</t>
  </si>
  <si>
    <t>00020202999049208151</t>
  </si>
  <si>
    <t>Прочие субсидии бюджетам  городских округов на реализацию подпрограммы "Организация отдыха, оздоровления и занятости детей и подростков" (в загородных стационарных лагерях в период школьных каникул) в рамках долгосрочной целевой программы «Организация отдыха, оздоровления, занятости детей и подростков в Пензенской области на 2011–2015 годы»</t>
  </si>
  <si>
    <t>00010302041010000110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</si>
  <si>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</si>
  <si>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00011633000040000140 </t>
  </si>
  <si>
    <t xml:space="preserve">00011633040040000140 </t>
  </si>
  <si>
    <t>Прочие субсидии бюджетам городских округов на мероприятия по модернизации подвижного состава автомобильного транспорта общего пользования, предназначенного для перевозки граждан, в том числе лиц с ограниченными возможностями</t>
  </si>
  <si>
    <t>00020202999049281151</t>
  </si>
  <si>
    <t>00020203024049389151</t>
  </si>
  <si>
    <t>Субвенции бюджетам городских округов на выполнение передаваемых полномочий субъектов Российской Федерации по осуществлению единовременной денежной выплаты молодым специалистам (педагогическим работникам) муниципальных общеобразовательных учреждений Пензе</t>
  </si>
  <si>
    <t>Прочие межбюджетные трансферты, передаваемые бюджетам</t>
  </si>
  <si>
    <t>00020204999000000151</t>
  </si>
  <si>
    <t>Прочие межбюджетные трансферты, передаваемые бюджетам городских округов на реализацию мероприятий комплексной целевой программы Пензенской области «Право быть равным» на 2012-2014 годы</t>
  </si>
  <si>
    <t>00020204999049403151</t>
  </si>
  <si>
    <t>Предоставление негосударственными организациями грантов для получателей средств бюджетов городских округов</t>
  </si>
  <si>
    <t>00020404010040000180</t>
  </si>
  <si>
    <t>Акцизы на автомобильный бензин, производимый на территории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</si>
  <si>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</si>
  <si>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</si>
  <si>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00020202999049261151</t>
  </si>
  <si>
    <t>Прочие субсидии бюджетам городских округов на благоустройство населенных пунктов Пензенской области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</si>
  <si>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</si>
  <si>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00020203119040000151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</si>
  <si>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</si>
  <si>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00020400000000000000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</si>
</sst>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_-* #,##0.0_р_._-;\-* #,##0.0_р_._-;_-* &quot;-&quot;??_р_._-;_-@_-"/>
    <numFmt numFmtId="166" formatCode="#,##0.00_ ;\-#,##0.00\ "/>
    <numFmt numFmtId="167" formatCode="#,##0.0_ ;\-#,##0.0\ "/>
    <numFmt numFmtId="168" formatCode="#,##0.000_ ;\-#,##0.000\ "/>
    <numFmt numFmtId="169" formatCode="#,##0.0000_ ;\-#,##0.0000\ "/>
    <numFmt numFmtId="170" formatCode="#,##0.00000_ ;\-#,##0.00000\ "/>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_ ;\-#,##0\ "/>
    <numFmt numFmtId="176" formatCode="#,##0.000"/>
    <numFmt numFmtId="177" formatCode="#,##0.0000"/>
    <numFmt numFmtId="178" formatCode="#,##0.0"/>
    <numFmt numFmtId="179" formatCode="0.000_ ;\-0.000\ "/>
    <numFmt numFmtId="180" formatCode="#,##0.00;\-#,##0.00;#,##0.00"/>
    <numFmt numFmtId="181" formatCode="?"/>
    <numFmt numFmtId="182" formatCode="0.000000"/>
    <numFmt numFmtId="183" formatCode="0.00000"/>
  </numFmts>
  <fonts count="10">
    <font>
      <sz val="10"/>
      <name val="Arial Cyr"/>
      <family val="0"/>
    </font>
    <font>
      <b/>
      <sz val="11"/>
      <name val="Arial Cyr"/>
      <family val="2"/>
    </font>
    <font>
      <b/>
      <sz val="10"/>
      <name val="Arial Cyr"/>
      <family val="0"/>
    </font>
    <font>
      <u val="single"/>
      <sz val="10"/>
      <color indexed="12"/>
      <name val="Arial Cyr"/>
      <family val="0"/>
    </font>
    <font>
      <u val="single"/>
      <sz val="10"/>
      <color indexed="20"/>
      <name val="Arial Cyr"/>
      <family val="0"/>
    </font>
    <font>
      <sz val="10"/>
      <name val="Arial"/>
      <family val="2"/>
    </font>
    <font>
      <b/>
      <sz val="10"/>
      <name val="Arial"/>
      <family val="2"/>
    </font>
    <font>
      <sz val="10"/>
      <color indexed="8"/>
      <name val="Arial"/>
      <family val="2"/>
    </font>
    <font>
      <b/>
      <sz val="10"/>
      <color indexed="63"/>
      <name val="Arial"/>
      <family val="2"/>
    </font>
    <font>
      <u val="single"/>
      <sz val="10"/>
      <name val="Arial Cyr"/>
      <family val="0"/>
    </font>
  </fonts>
  <fills count="2">
    <fill>
      <patternFill/>
    </fill>
    <fill>
      <patternFill patternType="gray125"/>
    </fill>
  </fills>
  <borders count="14">
    <border>
      <left/>
      <right/>
      <top/>
      <bottom/>
      <diagonal/>
    </border>
    <border>
      <left style="thin"/>
      <right style="thin"/>
      <top style="thin"/>
      <bottom style="thin"/>
    </border>
    <border>
      <left style="medium"/>
      <right>
        <color indexed="63"/>
      </right>
      <top style="medium"/>
      <bottom>
        <color indexed="63"/>
      </bottom>
    </border>
    <border>
      <left style="medium"/>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applyAlignment="1">
      <alignment/>
    </xf>
    <xf numFmtId="0" fontId="0" fillId="0" borderId="0" xfId="0" applyFill="1" applyAlignment="1">
      <alignment/>
    </xf>
    <xf numFmtId="0" fontId="0" fillId="0" borderId="0" xfId="0" applyFill="1" applyAlignment="1">
      <alignment wrapText="1"/>
    </xf>
    <xf numFmtId="2" fontId="0" fillId="0" borderId="0" xfId="0" applyNumberFormat="1" applyFill="1" applyAlignment="1">
      <alignment wrapText="1"/>
    </xf>
    <xf numFmtId="2" fontId="0" fillId="0" borderId="0" xfId="0" applyNumberFormat="1" applyFill="1" applyAlignment="1">
      <alignment/>
    </xf>
    <xf numFmtId="182" fontId="0" fillId="0" borderId="0" xfId="0" applyNumberFormat="1" applyFill="1" applyAlignment="1">
      <alignment/>
    </xf>
    <xf numFmtId="0" fontId="5" fillId="0" borderId="1" xfId="0" applyFont="1" applyBorder="1" applyAlignment="1">
      <alignment vertical="top" wrapText="1"/>
    </xf>
    <xf numFmtId="2" fontId="0" fillId="0" borderId="2" xfId="0" applyNumberFormat="1" applyFill="1" applyBorder="1" applyAlignment="1">
      <alignment horizontal="center" vertical="center" wrapText="1"/>
    </xf>
    <xf numFmtId="182" fontId="0" fillId="0" borderId="0" xfId="0" applyNumberFormat="1" applyFont="1" applyFill="1" applyAlignment="1">
      <alignment/>
    </xf>
    <xf numFmtId="0" fontId="0" fillId="0" borderId="0" xfId="0" applyFont="1" applyFill="1" applyAlignment="1">
      <alignment/>
    </xf>
    <xf numFmtId="49" fontId="5" fillId="0" borderId="3" xfId="0" applyNumberFormat="1" applyFont="1" applyFill="1" applyBorder="1" applyAlignment="1">
      <alignment wrapText="1"/>
    </xf>
    <xf numFmtId="0" fontId="5" fillId="0" borderId="1" xfId="0" applyFont="1" applyBorder="1" applyAlignment="1">
      <alignment wrapText="1"/>
    </xf>
    <xf numFmtId="0" fontId="0" fillId="0" borderId="1" xfId="15" applyNumberFormat="1" applyFont="1" applyBorder="1" applyAlignment="1">
      <alignment wrapText="1"/>
    </xf>
    <xf numFmtId="0" fontId="0" fillId="0" borderId="1" xfId="15" applyFont="1" applyBorder="1" applyAlignment="1">
      <alignment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wrapText="1"/>
    </xf>
    <xf numFmtId="2" fontId="0" fillId="0" borderId="4" xfId="0" applyNumberFormat="1" applyFont="1" applyFill="1" applyBorder="1" applyAlignment="1">
      <alignment horizontal="center" vertical="center" wrapText="1"/>
    </xf>
    <xf numFmtId="49" fontId="6" fillId="0" borderId="5" xfId="0" applyNumberFormat="1" applyFont="1" applyFill="1" applyBorder="1" applyAlignment="1">
      <alignment wrapText="1"/>
    </xf>
    <xf numFmtId="0" fontId="6" fillId="0" borderId="6" xfId="0" applyFont="1" applyFill="1" applyBorder="1" applyAlignment="1">
      <alignment wrapText="1"/>
    </xf>
    <xf numFmtId="49" fontId="6" fillId="0" borderId="3" xfId="0" applyNumberFormat="1" applyFont="1" applyFill="1" applyBorder="1" applyAlignment="1">
      <alignment wrapText="1"/>
    </xf>
    <xf numFmtId="0" fontId="6" fillId="0" borderId="1" xfId="0" applyFont="1" applyFill="1" applyBorder="1" applyAlignment="1">
      <alignment wrapText="1"/>
    </xf>
    <xf numFmtId="0" fontId="5" fillId="0" borderId="1" xfId="0" applyFont="1" applyFill="1" applyBorder="1" applyAlignment="1">
      <alignment wrapText="1"/>
    </xf>
    <xf numFmtId="49" fontId="7" fillId="0" borderId="3" xfId="0" applyNumberFormat="1" applyFont="1" applyFill="1" applyBorder="1" applyAlignment="1">
      <alignment wrapText="1"/>
    </xf>
    <xf numFmtId="0" fontId="7" fillId="0" borderId="1" xfId="0" applyFont="1" applyFill="1" applyBorder="1" applyAlignment="1">
      <alignment horizontal="justify" wrapText="1"/>
    </xf>
    <xf numFmtId="0" fontId="5" fillId="0" borderId="1" xfId="0" applyFont="1" applyFill="1" applyBorder="1" applyAlignment="1">
      <alignment horizontal="justify" wrapText="1"/>
    </xf>
    <xf numFmtId="0" fontId="8" fillId="0" borderId="1" xfId="0" applyFont="1" applyBorder="1" applyAlignment="1">
      <alignment wrapText="1"/>
    </xf>
    <xf numFmtId="0" fontId="0" fillId="0" borderId="1" xfId="15" applyFont="1" applyBorder="1" applyAlignment="1">
      <alignment vertical="top" wrapText="1"/>
    </xf>
    <xf numFmtId="0" fontId="5" fillId="0" borderId="1" xfId="0" applyFont="1" applyFill="1" applyBorder="1" applyAlignment="1">
      <alignment vertical="top" wrapText="1"/>
    </xf>
    <xf numFmtId="49" fontId="6" fillId="0" borderId="3" xfId="0" applyNumberFormat="1" applyFont="1" applyFill="1" applyBorder="1" applyAlignment="1">
      <alignment/>
    </xf>
    <xf numFmtId="49" fontId="5" fillId="0" borderId="3" xfId="0" applyNumberFormat="1" applyFont="1" applyFill="1" applyBorder="1" applyAlignment="1">
      <alignment/>
    </xf>
    <xf numFmtId="49" fontId="5" fillId="0" borderId="3" xfId="0" applyNumberFormat="1" applyFont="1" applyFill="1" applyBorder="1" applyAlignment="1">
      <alignment horizontal="left"/>
    </xf>
    <xf numFmtId="0" fontId="5" fillId="0" borderId="1" xfId="0" applyNumberFormat="1" applyFont="1" applyFill="1" applyBorder="1" applyAlignment="1">
      <alignment wrapText="1"/>
    </xf>
    <xf numFmtId="0" fontId="6" fillId="0" borderId="1" xfId="0" applyFont="1" applyFill="1" applyBorder="1" applyAlignment="1">
      <alignment horizontal="justify" wrapText="1"/>
    </xf>
    <xf numFmtId="49" fontId="2" fillId="0" borderId="3" xfId="0" applyNumberFormat="1" applyFont="1" applyFill="1" applyBorder="1" applyAlignment="1">
      <alignment wrapText="1"/>
    </xf>
    <xf numFmtId="0" fontId="2" fillId="0" borderId="1" xfId="0" applyFont="1" applyFill="1" applyBorder="1" applyAlignment="1">
      <alignment horizontal="left" wrapText="1"/>
    </xf>
    <xf numFmtId="49" fontId="0" fillId="0" borderId="3" xfId="0" applyNumberFormat="1" applyFont="1" applyFill="1" applyBorder="1" applyAlignment="1">
      <alignment wrapText="1"/>
    </xf>
    <xf numFmtId="0" fontId="0" fillId="0" borderId="1" xfId="0" applyFont="1" applyFill="1" applyBorder="1" applyAlignment="1">
      <alignment horizontal="left" wrapText="1"/>
    </xf>
    <xf numFmtId="49" fontId="0" fillId="0" borderId="3" xfId="0" applyNumberFormat="1" applyFont="1" applyFill="1" applyBorder="1" applyAlignment="1">
      <alignment wrapText="1"/>
    </xf>
    <xf numFmtId="0" fontId="0" fillId="0" borderId="1" xfId="0" applyFont="1" applyFill="1" applyBorder="1" applyAlignment="1">
      <alignment wrapText="1"/>
    </xf>
    <xf numFmtId="49" fontId="5" fillId="0" borderId="3" xfId="0" applyFont="1" applyFill="1" applyBorder="1" applyAlignment="1" applyProtection="1">
      <alignment vertical="center" wrapText="1"/>
      <protection/>
    </xf>
    <xf numFmtId="0" fontId="5" fillId="0" borderId="1" xfId="0" applyNumberFormat="1" applyFont="1" applyFill="1" applyBorder="1" applyAlignment="1" applyProtection="1">
      <alignment horizontal="left" vertical="center" wrapText="1"/>
      <protection/>
    </xf>
    <xf numFmtId="49" fontId="5" fillId="0" borderId="3" xfId="0" applyNumberFormat="1" applyFont="1" applyFill="1" applyBorder="1" applyAlignment="1" applyProtection="1">
      <alignment vertical="center" wrapText="1"/>
      <protection/>
    </xf>
    <xf numFmtId="49" fontId="6" fillId="0" borderId="7" xfId="0" applyNumberFormat="1" applyFont="1" applyFill="1" applyBorder="1" applyAlignment="1">
      <alignment horizontal="left" wrapText="1"/>
    </xf>
    <xf numFmtId="0" fontId="6" fillId="0" borderId="8" xfId="0" applyFont="1" applyFill="1" applyBorder="1" applyAlignment="1">
      <alignment wrapText="1"/>
    </xf>
    <xf numFmtId="2" fontId="0" fillId="0" borderId="0" xfId="0" applyNumberFormat="1" applyFill="1" applyAlignment="1">
      <alignment horizontal="right" wrapText="1"/>
    </xf>
    <xf numFmtId="2" fontId="0" fillId="0" borderId="9" xfId="0" applyNumberFormat="1" applyFont="1" applyFill="1" applyBorder="1" applyAlignment="1">
      <alignment horizontal="center" vertical="center" wrapText="1"/>
    </xf>
    <xf numFmtId="2" fontId="6" fillId="0" borderId="6" xfId="20" applyNumberFormat="1" applyFont="1" applyFill="1" applyBorder="1" applyAlignment="1">
      <alignment horizontal="right" wrapText="1"/>
    </xf>
    <xf numFmtId="2" fontId="2" fillId="0" borderId="10" xfId="20" applyNumberFormat="1" applyFont="1" applyFill="1" applyBorder="1" applyAlignment="1">
      <alignment horizontal="right"/>
    </xf>
    <xf numFmtId="2" fontId="6" fillId="0" borderId="1" xfId="20" applyNumberFormat="1" applyFont="1" applyFill="1" applyBorder="1" applyAlignment="1">
      <alignment horizontal="right" wrapText="1"/>
    </xf>
    <xf numFmtId="2" fontId="2" fillId="0" borderId="11" xfId="20" applyNumberFormat="1" applyFont="1" applyFill="1" applyBorder="1" applyAlignment="1">
      <alignment horizontal="right"/>
    </xf>
    <xf numFmtId="2" fontId="5" fillId="0" borderId="1" xfId="20" applyNumberFormat="1" applyFont="1" applyFill="1" applyBorder="1" applyAlignment="1">
      <alignment horizontal="right" wrapText="1"/>
    </xf>
    <xf numFmtId="2" fontId="0" fillId="0" borderId="11" xfId="20" applyNumberFormat="1" applyFont="1" applyFill="1" applyBorder="1" applyAlignment="1">
      <alignment horizontal="right"/>
    </xf>
    <xf numFmtId="2" fontId="5" fillId="0" borderId="1" xfId="0" applyNumberFormat="1" applyFont="1" applyFill="1" applyBorder="1" applyAlignment="1">
      <alignment horizontal="right"/>
    </xf>
    <xf numFmtId="2" fontId="6" fillId="0" borderId="1" xfId="0" applyNumberFormat="1" applyFont="1" applyFill="1" applyBorder="1" applyAlignment="1">
      <alignment horizontal="right"/>
    </xf>
    <xf numFmtId="2" fontId="5" fillId="0" borderId="1" xfId="0" applyNumberFormat="1" applyFont="1" applyFill="1" applyBorder="1" applyAlignment="1" applyProtection="1">
      <alignment horizontal="right" wrapText="1"/>
      <protection/>
    </xf>
    <xf numFmtId="2" fontId="6" fillId="0" borderId="8" xfId="20" applyNumberFormat="1" applyFont="1" applyFill="1" applyBorder="1" applyAlignment="1">
      <alignment horizontal="right" wrapText="1"/>
    </xf>
    <xf numFmtId="2" fontId="2" fillId="0" borderId="12" xfId="20" applyNumberFormat="1" applyFont="1" applyFill="1" applyBorder="1" applyAlignment="1">
      <alignment horizontal="right"/>
    </xf>
    <xf numFmtId="49" fontId="5" fillId="0" borderId="1" xfId="0" applyFont="1" applyBorder="1" applyAlignment="1" applyProtection="1">
      <alignment horizontal="left" vertical="center" wrapText="1"/>
      <protection/>
    </xf>
    <xf numFmtId="0" fontId="9" fillId="0" borderId="13" xfId="0" applyFont="1" applyFill="1" applyBorder="1" applyAlignment="1">
      <alignment/>
    </xf>
    <xf numFmtId="0" fontId="9" fillId="0" borderId="13" xfId="0" applyFont="1" applyFill="1" applyBorder="1" applyAlignment="1">
      <alignment wrapText="1"/>
    </xf>
    <xf numFmtId="2" fontId="9" fillId="0" borderId="13" xfId="0" applyNumberFormat="1" applyFont="1" applyFill="1" applyBorder="1" applyAlignment="1">
      <alignment wrapText="1"/>
    </xf>
    <xf numFmtId="2" fontId="9" fillId="0" borderId="13" xfId="0" applyNumberFormat="1" applyFont="1" applyFill="1" applyBorder="1" applyAlignment="1">
      <alignment/>
    </xf>
    <xf numFmtId="49" fontId="0" fillId="0" borderId="1" xfId="0" applyFont="1" applyBorder="1" applyAlignment="1" applyProtection="1">
      <alignment horizontal="left" vertical="center" wrapText="1"/>
      <protection/>
    </xf>
    <xf numFmtId="0" fontId="1"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left" wrapText="1"/>
    </xf>
    <xf numFmtId="0" fontId="0" fillId="0" borderId="0" xfId="0" applyFill="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85656.2/" TargetMode="External" /><Relationship Id="rId2" Type="http://schemas.openxmlformats.org/officeDocument/2006/relationships/hyperlink" Target="garantf1://85656.2/" TargetMode="External" /><Relationship Id="rId3" Type="http://schemas.openxmlformats.org/officeDocument/2006/relationships/hyperlink" Target="garantf1://11800785.40000/"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2"/>
  <sheetViews>
    <sheetView showZeros="0" tabSelected="1" zoomScaleSheetLayoutView="100" workbookViewId="0" topLeftCell="A1">
      <selection activeCell="H12" sqref="H12"/>
    </sheetView>
  </sheetViews>
  <sheetFormatPr defaultColWidth="9.00390625" defaultRowHeight="12.75"/>
  <cols>
    <col min="1" max="1" width="21.375" style="1" bestFit="1" customWidth="1"/>
    <col min="2" max="2" width="51.375" style="2" customWidth="1"/>
    <col min="3" max="3" width="11.625" style="3" bestFit="1" customWidth="1"/>
    <col min="4" max="4" width="11.625" style="4" bestFit="1" customWidth="1"/>
    <col min="5" max="5" width="11.00390625" style="4" bestFit="1" customWidth="1"/>
    <col min="6" max="6" width="14.625" style="5" customWidth="1"/>
    <col min="7" max="16384" width="9.125" style="1" customWidth="1"/>
  </cols>
  <sheetData>
    <row r="1" spans="2:6" ht="12.75">
      <c r="B1" s="65" t="s">
        <v>282</v>
      </c>
      <c r="C1" s="65"/>
      <c r="D1" s="65"/>
      <c r="E1" s="65"/>
      <c r="F1" s="1"/>
    </row>
    <row r="2" spans="2:6" ht="12.75">
      <c r="B2" s="66" t="s">
        <v>283</v>
      </c>
      <c r="C2" s="66"/>
      <c r="D2" s="66"/>
      <c r="E2" s="66"/>
      <c r="F2" s="1"/>
    </row>
    <row r="3" spans="2:6" ht="12.75">
      <c r="B3" s="66" t="s">
        <v>121</v>
      </c>
      <c r="C3" s="66"/>
      <c r="D3" s="66"/>
      <c r="E3" s="66"/>
      <c r="F3" s="1"/>
    </row>
    <row r="4" spans="2:6" ht="12.75">
      <c r="B4" s="66" t="s">
        <v>284</v>
      </c>
      <c r="C4" s="66"/>
      <c r="D4" s="66"/>
      <c r="E4" s="66"/>
      <c r="F4" s="1"/>
    </row>
    <row r="5" spans="1:6" ht="12.75">
      <c r="A5" s="2"/>
      <c r="B5" s="65" t="s">
        <v>122</v>
      </c>
      <c r="C5" s="65"/>
      <c r="D5" s="65"/>
      <c r="E5" s="65"/>
      <c r="F5" s="1"/>
    </row>
    <row r="6" ht="12.75">
      <c r="A6" s="2"/>
    </row>
    <row r="7" spans="1:5" ht="15">
      <c r="A7" s="63" t="s">
        <v>31</v>
      </c>
      <c r="B7" s="63"/>
      <c r="C7" s="63"/>
      <c r="D7" s="63"/>
      <c r="E7" s="63"/>
    </row>
    <row r="8" spans="1:5" ht="15">
      <c r="A8" s="64" t="s">
        <v>32</v>
      </c>
      <c r="B8" s="64"/>
      <c r="C8" s="64"/>
      <c r="D8" s="64"/>
      <c r="E8" s="64"/>
    </row>
    <row r="9" spans="1:5" ht="15">
      <c r="A9" s="64" t="s">
        <v>58</v>
      </c>
      <c r="B9" s="64"/>
      <c r="C9" s="64"/>
      <c r="D9" s="64"/>
      <c r="E9" s="64"/>
    </row>
    <row r="10" spans="1:5" ht="15">
      <c r="A10" s="64" t="s">
        <v>266</v>
      </c>
      <c r="B10" s="64"/>
      <c r="C10" s="64"/>
      <c r="D10" s="64"/>
      <c r="E10" s="64"/>
    </row>
    <row r="11" spans="1:5" ht="13.5" thickBot="1">
      <c r="A11" s="2"/>
      <c r="E11" s="44" t="s">
        <v>170</v>
      </c>
    </row>
    <row r="12" spans="1:5" ht="39" thickBot="1">
      <c r="A12" s="14" t="s">
        <v>77</v>
      </c>
      <c r="B12" s="15" t="s">
        <v>78</v>
      </c>
      <c r="C12" s="16" t="s">
        <v>268</v>
      </c>
      <c r="D12" s="7" t="s">
        <v>267</v>
      </c>
      <c r="E12" s="45" t="s">
        <v>341</v>
      </c>
    </row>
    <row r="13" spans="1:5" ht="12.75">
      <c r="A13" s="17" t="s">
        <v>79</v>
      </c>
      <c r="B13" s="18" t="s">
        <v>80</v>
      </c>
      <c r="C13" s="46">
        <f>C14+C19+C26+C33+C41+C51+C67+C72+C79+C83+C107+C48</f>
        <v>703634.08</v>
      </c>
      <c r="D13" s="46">
        <f>D14+D19+D26+D33+D41+D51+D67+D72+D79+D83+D107+D48</f>
        <v>448053.069</v>
      </c>
      <c r="E13" s="47">
        <f aca="true" t="shared" si="0" ref="E13:E79">D13/C13*100</f>
        <v>63.676999414240996</v>
      </c>
    </row>
    <row r="14" spans="1:5" ht="12.75">
      <c r="A14" s="19" t="s">
        <v>81</v>
      </c>
      <c r="B14" s="20" t="s">
        <v>82</v>
      </c>
      <c r="C14" s="48">
        <f>C15</f>
        <v>283725</v>
      </c>
      <c r="D14" s="48">
        <f>D15</f>
        <v>268984.84300000005</v>
      </c>
      <c r="E14" s="49">
        <f t="shared" si="0"/>
        <v>94.80477328398979</v>
      </c>
    </row>
    <row r="15" spans="1:5" ht="12.75">
      <c r="A15" s="19" t="s">
        <v>83</v>
      </c>
      <c r="B15" s="20" t="s">
        <v>84</v>
      </c>
      <c r="C15" s="48">
        <f>C16+C17+C18</f>
        <v>283725</v>
      </c>
      <c r="D15" s="48">
        <f>D16+D17+D18</f>
        <v>268984.84300000005</v>
      </c>
      <c r="E15" s="49">
        <f t="shared" si="0"/>
        <v>94.80477328398979</v>
      </c>
    </row>
    <row r="16" spans="1:5" ht="62.25" customHeight="1">
      <c r="A16" s="10" t="s">
        <v>85</v>
      </c>
      <c r="B16" s="21" t="s">
        <v>191</v>
      </c>
      <c r="C16" s="50">
        <v>279085</v>
      </c>
      <c r="D16" s="50">
        <v>265807.868</v>
      </c>
      <c r="E16" s="51">
        <f t="shared" si="0"/>
        <v>95.24262070695309</v>
      </c>
    </row>
    <row r="17" spans="1:5" ht="102">
      <c r="A17" s="10" t="s">
        <v>86</v>
      </c>
      <c r="B17" s="21" t="s">
        <v>192</v>
      </c>
      <c r="C17" s="50">
        <v>3000</v>
      </c>
      <c r="D17" s="50">
        <v>1596.466</v>
      </c>
      <c r="E17" s="51">
        <f t="shared" si="0"/>
        <v>53.21553333333333</v>
      </c>
    </row>
    <row r="18" spans="1:5" ht="38.25">
      <c r="A18" s="10" t="s">
        <v>69</v>
      </c>
      <c r="B18" s="21" t="s">
        <v>193</v>
      </c>
      <c r="C18" s="50">
        <v>1640</v>
      </c>
      <c r="D18" s="50">
        <v>1580.509</v>
      </c>
      <c r="E18" s="51">
        <f t="shared" si="0"/>
        <v>96.3725</v>
      </c>
    </row>
    <row r="19" spans="1:5" ht="25.5">
      <c r="A19" s="19" t="s">
        <v>55</v>
      </c>
      <c r="B19" s="20" t="s">
        <v>194</v>
      </c>
      <c r="C19" s="48">
        <f>C20</f>
        <v>2045.9</v>
      </c>
      <c r="D19" s="48">
        <f>D20</f>
        <v>1483.7030000000002</v>
      </c>
      <c r="E19" s="49">
        <f t="shared" si="0"/>
        <v>72.52079769294689</v>
      </c>
    </row>
    <row r="20" spans="1:5" ht="35.25" customHeight="1">
      <c r="A20" s="19" t="s">
        <v>56</v>
      </c>
      <c r="B20" s="20" t="s">
        <v>54</v>
      </c>
      <c r="C20" s="48">
        <f>C21+C22+C23+C24+C25</f>
        <v>2045.9</v>
      </c>
      <c r="D20" s="48">
        <f>D21+D22+D23+D24+D25</f>
        <v>1483.7030000000002</v>
      </c>
      <c r="E20" s="49">
        <f t="shared" si="0"/>
        <v>72.52079769294689</v>
      </c>
    </row>
    <row r="21" spans="1:5" ht="25.5">
      <c r="A21" s="10" t="s">
        <v>381</v>
      </c>
      <c r="B21" s="21" t="s">
        <v>395</v>
      </c>
      <c r="C21" s="50">
        <v>0</v>
      </c>
      <c r="D21" s="50">
        <v>0</v>
      </c>
      <c r="E21" s="51"/>
    </row>
    <row r="22" spans="1:5" ht="38.25">
      <c r="A22" s="10" t="s">
        <v>195</v>
      </c>
      <c r="B22" s="21" t="s">
        <v>196</v>
      </c>
      <c r="C22" s="50">
        <v>942</v>
      </c>
      <c r="D22" s="50">
        <v>559.975</v>
      </c>
      <c r="E22" s="51">
        <f t="shared" si="0"/>
        <v>59.44532908704884</v>
      </c>
    </row>
    <row r="23" spans="1:5" ht="51">
      <c r="A23" s="10" t="s">
        <v>197</v>
      </c>
      <c r="B23" s="21" t="s">
        <v>198</v>
      </c>
      <c r="C23" s="50">
        <v>13</v>
      </c>
      <c r="D23" s="50">
        <v>12.614</v>
      </c>
      <c r="E23" s="51">
        <f t="shared" si="0"/>
        <v>97.03076923076924</v>
      </c>
    </row>
    <row r="24" spans="1:5" ht="51">
      <c r="A24" s="10" t="s">
        <v>199</v>
      </c>
      <c r="B24" s="21" t="s">
        <v>200</v>
      </c>
      <c r="C24" s="50">
        <v>1090.9</v>
      </c>
      <c r="D24" s="50">
        <v>959.301</v>
      </c>
      <c r="E24" s="51">
        <f t="shared" si="0"/>
        <v>87.93665780548172</v>
      </c>
    </row>
    <row r="25" spans="1:5" ht="51">
      <c r="A25" s="10" t="s">
        <v>201</v>
      </c>
      <c r="B25" s="21" t="s">
        <v>202</v>
      </c>
      <c r="C25" s="50">
        <v>0</v>
      </c>
      <c r="D25" s="50">
        <v>-48.187</v>
      </c>
      <c r="E25" s="51"/>
    </row>
    <row r="26" spans="1:5" ht="12.75">
      <c r="A26" s="19" t="s">
        <v>87</v>
      </c>
      <c r="B26" s="20" t="s">
        <v>88</v>
      </c>
      <c r="C26" s="48">
        <f>C27+C29+C31</f>
        <v>22607</v>
      </c>
      <c r="D26" s="48">
        <f>D27+D29+D31</f>
        <v>22885.824</v>
      </c>
      <c r="E26" s="49">
        <f t="shared" si="0"/>
        <v>101.23335250143761</v>
      </c>
    </row>
    <row r="27" spans="1:5" ht="25.5">
      <c r="A27" s="10" t="s">
        <v>89</v>
      </c>
      <c r="B27" s="21" t="s">
        <v>90</v>
      </c>
      <c r="C27" s="50">
        <f>C28</f>
        <v>21400</v>
      </c>
      <c r="D27" s="50">
        <f>D28</f>
        <v>21483.746</v>
      </c>
      <c r="E27" s="51">
        <f t="shared" si="0"/>
        <v>100.39133644859812</v>
      </c>
    </row>
    <row r="28" spans="1:5" ht="25.5">
      <c r="A28" s="10" t="s">
        <v>72</v>
      </c>
      <c r="B28" s="21" t="s">
        <v>90</v>
      </c>
      <c r="C28" s="50">
        <v>21400</v>
      </c>
      <c r="D28" s="50">
        <v>21483.746</v>
      </c>
      <c r="E28" s="51">
        <f t="shared" si="0"/>
        <v>100.39133644859812</v>
      </c>
    </row>
    <row r="29" spans="1:5" ht="12.75">
      <c r="A29" s="10" t="s">
        <v>34</v>
      </c>
      <c r="B29" s="21" t="s">
        <v>35</v>
      </c>
      <c r="C29" s="50">
        <f>C30</f>
        <v>7</v>
      </c>
      <c r="D29" s="50">
        <f>D30</f>
        <v>7.256</v>
      </c>
      <c r="E29" s="51">
        <f t="shared" si="0"/>
        <v>103.65714285714287</v>
      </c>
    </row>
    <row r="30" spans="1:5" ht="12.75">
      <c r="A30" s="10" t="s">
        <v>36</v>
      </c>
      <c r="B30" s="21" t="s">
        <v>35</v>
      </c>
      <c r="C30" s="50">
        <v>7</v>
      </c>
      <c r="D30" s="50">
        <v>7.256</v>
      </c>
      <c r="E30" s="51">
        <f t="shared" si="0"/>
        <v>103.65714285714287</v>
      </c>
    </row>
    <row r="31" spans="1:5" ht="25.5">
      <c r="A31" s="22" t="s">
        <v>203</v>
      </c>
      <c r="B31" s="23" t="s">
        <v>204</v>
      </c>
      <c r="C31" s="50">
        <f>C32</f>
        <v>1200</v>
      </c>
      <c r="D31" s="50">
        <f>D32</f>
        <v>1394.822</v>
      </c>
      <c r="E31" s="51">
        <f t="shared" si="0"/>
        <v>116.23516666666667</v>
      </c>
    </row>
    <row r="32" spans="1:5" ht="38.25">
      <c r="A32" s="22" t="s">
        <v>205</v>
      </c>
      <c r="B32" s="23" t="s">
        <v>206</v>
      </c>
      <c r="C32" s="50">
        <v>1200</v>
      </c>
      <c r="D32" s="50">
        <v>1394.822</v>
      </c>
      <c r="E32" s="51">
        <f t="shared" si="0"/>
        <v>116.23516666666667</v>
      </c>
    </row>
    <row r="33" spans="1:5" ht="12.75">
      <c r="A33" s="19" t="s">
        <v>91</v>
      </c>
      <c r="B33" s="20" t="s">
        <v>92</v>
      </c>
      <c r="C33" s="48">
        <f>C34+C36</f>
        <v>24350</v>
      </c>
      <c r="D33" s="48">
        <f>D34+D36</f>
        <v>24692.898</v>
      </c>
      <c r="E33" s="49">
        <f t="shared" si="0"/>
        <v>101.40820533880903</v>
      </c>
    </row>
    <row r="34" spans="1:5" ht="12.75">
      <c r="A34" s="10" t="s">
        <v>93</v>
      </c>
      <c r="B34" s="21" t="s">
        <v>94</v>
      </c>
      <c r="C34" s="50">
        <f>C35</f>
        <v>14000</v>
      </c>
      <c r="D34" s="50">
        <f>D35</f>
        <v>14215.213</v>
      </c>
      <c r="E34" s="51">
        <f t="shared" si="0"/>
        <v>101.53723571428573</v>
      </c>
    </row>
    <row r="35" spans="1:5" ht="38.25">
      <c r="A35" s="10" t="s">
        <v>95</v>
      </c>
      <c r="B35" s="21" t="s">
        <v>96</v>
      </c>
      <c r="C35" s="50">
        <v>14000</v>
      </c>
      <c r="D35" s="50">
        <v>14215.213</v>
      </c>
      <c r="E35" s="51">
        <f t="shared" si="0"/>
        <v>101.53723571428573</v>
      </c>
    </row>
    <row r="36" spans="1:5" ht="12.75">
      <c r="A36" s="10" t="s">
        <v>97</v>
      </c>
      <c r="B36" s="21" t="s">
        <v>98</v>
      </c>
      <c r="C36" s="50">
        <f>C37+C39</f>
        <v>10350</v>
      </c>
      <c r="D36" s="50">
        <f>D37+D39</f>
        <v>10477.685</v>
      </c>
      <c r="E36" s="51">
        <f t="shared" si="0"/>
        <v>101.23367149758454</v>
      </c>
    </row>
    <row r="37" spans="1:5" ht="38.25">
      <c r="A37" s="10" t="s">
        <v>99</v>
      </c>
      <c r="B37" s="21" t="s">
        <v>207</v>
      </c>
      <c r="C37" s="50">
        <f>C38</f>
        <v>500</v>
      </c>
      <c r="D37" s="50">
        <f>D38</f>
        <v>600.978</v>
      </c>
      <c r="E37" s="51">
        <f t="shared" si="0"/>
        <v>120.19559999999998</v>
      </c>
    </row>
    <row r="38" spans="1:5" ht="63.75">
      <c r="A38" s="10" t="s">
        <v>100</v>
      </c>
      <c r="B38" s="21" t="s">
        <v>208</v>
      </c>
      <c r="C38" s="50">
        <v>500</v>
      </c>
      <c r="D38" s="50">
        <v>600.978</v>
      </c>
      <c r="E38" s="51">
        <f t="shared" si="0"/>
        <v>120.19559999999998</v>
      </c>
    </row>
    <row r="39" spans="1:5" ht="38.25">
      <c r="A39" s="10" t="s">
        <v>101</v>
      </c>
      <c r="B39" s="21" t="s">
        <v>209</v>
      </c>
      <c r="C39" s="50">
        <f>C40</f>
        <v>9850</v>
      </c>
      <c r="D39" s="50">
        <f>D40</f>
        <v>9876.707</v>
      </c>
      <c r="E39" s="51">
        <f t="shared" si="0"/>
        <v>100.27113705583757</v>
      </c>
    </row>
    <row r="40" spans="1:5" ht="63.75">
      <c r="A40" s="10" t="s">
        <v>102</v>
      </c>
      <c r="B40" s="21" t="s">
        <v>210</v>
      </c>
      <c r="C40" s="50">
        <v>9850</v>
      </c>
      <c r="D40" s="50">
        <v>9876.707</v>
      </c>
      <c r="E40" s="51">
        <f t="shared" si="0"/>
        <v>100.27113705583757</v>
      </c>
    </row>
    <row r="41" spans="1:5" ht="12.75">
      <c r="A41" s="19" t="s">
        <v>103</v>
      </c>
      <c r="B41" s="20" t="s">
        <v>343</v>
      </c>
      <c r="C41" s="48">
        <f>C42+C44</f>
        <v>4271</v>
      </c>
      <c r="D41" s="48">
        <f>D42+D44</f>
        <v>4347.94</v>
      </c>
      <c r="E41" s="49">
        <f>D41/C41*100</f>
        <v>101.80145165066727</v>
      </c>
    </row>
    <row r="42" spans="1:5" ht="25.5">
      <c r="A42" s="10" t="s">
        <v>104</v>
      </c>
      <c r="B42" s="21" t="s">
        <v>344</v>
      </c>
      <c r="C42" s="50">
        <f>C43</f>
        <v>4200</v>
      </c>
      <c r="D42" s="50">
        <f>D43</f>
        <v>4276.94</v>
      </c>
      <c r="E42" s="51">
        <f t="shared" si="0"/>
        <v>101.83190476190475</v>
      </c>
    </row>
    <row r="43" spans="1:5" ht="38.25">
      <c r="A43" s="10" t="s">
        <v>105</v>
      </c>
      <c r="B43" s="21" t="s">
        <v>345</v>
      </c>
      <c r="C43" s="50">
        <v>4200</v>
      </c>
      <c r="D43" s="50">
        <v>4276.94</v>
      </c>
      <c r="E43" s="51">
        <f t="shared" si="0"/>
        <v>101.83190476190475</v>
      </c>
    </row>
    <row r="44" spans="1:5" ht="38.25">
      <c r="A44" s="10" t="s">
        <v>66</v>
      </c>
      <c r="B44" s="21" t="s">
        <v>67</v>
      </c>
      <c r="C44" s="52">
        <f>C45+C46</f>
        <v>71</v>
      </c>
      <c r="D44" s="52">
        <f>D45+D46</f>
        <v>71</v>
      </c>
      <c r="E44" s="52">
        <f>E45+E46</f>
        <v>200</v>
      </c>
    </row>
    <row r="45" spans="1:5" ht="24.75" customHeight="1">
      <c r="A45" s="10" t="s">
        <v>64</v>
      </c>
      <c r="B45" s="21" t="s">
        <v>65</v>
      </c>
      <c r="C45" s="52">
        <v>63</v>
      </c>
      <c r="D45" s="52">
        <v>63</v>
      </c>
      <c r="E45" s="51">
        <f t="shared" si="0"/>
        <v>100</v>
      </c>
    </row>
    <row r="46" spans="1:5" ht="76.5">
      <c r="A46" s="10" t="s">
        <v>45</v>
      </c>
      <c r="B46" s="21" t="s">
        <v>46</v>
      </c>
      <c r="C46" s="52">
        <v>8</v>
      </c>
      <c r="D46" s="52">
        <v>8</v>
      </c>
      <c r="E46" s="51">
        <f t="shared" si="0"/>
        <v>100</v>
      </c>
    </row>
    <row r="47" spans="1:5" ht="25.5">
      <c r="A47" s="19" t="s">
        <v>317</v>
      </c>
      <c r="B47" s="25" t="s">
        <v>129</v>
      </c>
      <c r="C47" s="53">
        <f>C48</f>
        <v>0</v>
      </c>
      <c r="D47" s="53">
        <f>D48</f>
        <v>0.398</v>
      </c>
      <c r="E47" s="49"/>
    </row>
    <row r="48" spans="1:5" ht="25.5">
      <c r="A48" s="10" t="s">
        <v>318</v>
      </c>
      <c r="B48" s="11" t="s">
        <v>321</v>
      </c>
      <c r="C48" s="52">
        <f>C49+C50</f>
        <v>0</v>
      </c>
      <c r="D48" s="52">
        <f>D49+D50</f>
        <v>0.398</v>
      </c>
      <c r="E48" s="51"/>
    </row>
    <row r="49" spans="1:5" ht="25.5">
      <c r="A49" s="10" t="s">
        <v>319</v>
      </c>
      <c r="B49" s="6" t="s">
        <v>321</v>
      </c>
      <c r="C49" s="52"/>
      <c r="D49" s="52">
        <v>1.163</v>
      </c>
      <c r="E49" s="51"/>
    </row>
    <row r="50" spans="1:5" ht="39" customHeight="1">
      <c r="A50" s="10" t="s">
        <v>320</v>
      </c>
      <c r="B50" s="6" t="s">
        <v>340</v>
      </c>
      <c r="C50" s="52"/>
      <c r="D50" s="52">
        <v>-0.765</v>
      </c>
      <c r="E50" s="51"/>
    </row>
    <row r="51" spans="1:5" ht="24.75" customHeight="1">
      <c r="A51" s="19" t="s">
        <v>106</v>
      </c>
      <c r="B51" s="20" t="s">
        <v>107</v>
      </c>
      <c r="C51" s="48">
        <f>C52+C54+C64+C61</f>
        <v>135532.26999999996</v>
      </c>
      <c r="D51" s="48">
        <f>D52+D54+D64+D61</f>
        <v>105229.05</v>
      </c>
      <c r="E51" s="49">
        <f t="shared" si="0"/>
        <v>77.64132482987264</v>
      </c>
    </row>
    <row r="52" spans="1:5" ht="76.5">
      <c r="A52" s="10" t="s">
        <v>165</v>
      </c>
      <c r="B52" s="21" t="s">
        <v>211</v>
      </c>
      <c r="C52" s="50">
        <f>C53</f>
        <v>0</v>
      </c>
      <c r="D52" s="50">
        <f>D53</f>
        <v>0</v>
      </c>
      <c r="E52" s="51"/>
    </row>
    <row r="53" spans="1:5" ht="39" customHeight="1">
      <c r="A53" s="10" t="s">
        <v>166</v>
      </c>
      <c r="B53" s="21" t="s">
        <v>167</v>
      </c>
      <c r="C53" s="50">
        <v>0</v>
      </c>
      <c r="D53" s="50">
        <v>0</v>
      </c>
      <c r="E53" s="51"/>
    </row>
    <row r="54" spans="1:5" ht="27" customHeight="1">
      <c r="A54" s="10" t="s">
        <v>108</v>
      </c>
      <c r="B54" s="21" t="s">
        <v>346</v>
      </c>
      <c r="C54" s="50">
        <f>C55+C57+C59</f>
        <v>132515.46999999997</v>
      </c>
      <c r="D54" s="50">
        <f>D55+D57+D59</f>
        <v>102210.531</v>
      </c>
      <c r="E54" s="51">
        <f t="shared" si="0"/>
        <v>77.131017986051</v>
      </c>
    </row>
    <row r="55" spans="1:5" ht="63.75">
      <c r="A55" s="10" t="s">
        <v>212</v>
      </c>
      <c r="B55" s="21" t="s">
        <v>109</v>
      </c>
      <c r="C55" s="50">
        <f>C56</f>
        <v>130615.17</v>
      </c>
      <c r="D55" s="50">
        <f>D56</f>
        <v>100254.24</v>
      </c>
      <c r="E55" s="51">
        <f t="shared" si="0"/>
        <v>76.75543353807984</v>
      </c>
    </row>
    <row r="56" spans="1:5" ht="76.5">
      <c r="A56" s="10" t="s">
        <v>213</v>
      </c>
      <c r="B56" s="21" t="s">
        <v>110</v>
      </c>
      <c r="C56" s="50">
        <v>130615.17</v>
      </c>
      <c r="D56" s="50">
        <v>100254.24</v>
      </c>
      <c r="E56" s="51">
        <f t="shared" si="0"/>
        <v>76.75543353807984</v>
      </c>
    </row>
    <row r="57" spans="1:5" ht="75" customHeight="1">
      <c r="A57" s="10" t="s">
        <v>169</v>
      </c>
      <c r="B57" s="21" t="s">
        <v>347</v>
      </c>
      <c r="C57" s="50">
        <f>C58</f>
        <v>1200</v>
      </c>
      <c r="D57" s="50">
        <f>D58</f>
        <v>1200.891</v>
      </c>
      <c r="E57" s="51">
        <f t="shared" si="0"/>
        <v>100.07425</v>
      </c>
    </row>
    <row r="58" spans="1:5" ht="62.25" customHeight="1">
      <c r="A58" s="10" t="s">
        <v>168</v>
      </c>
      <c r="B58" s="21" t="s">
        <v>348</v>
      </c>
      <c r="C58" s="50">
        <v>1200</v>
      </c>
      <c r="D58" s="50">
        <v>1200.891</v>
      </c>
      <c r="E58" s="51">
        <f t="shared" si="0"/>
        <v>100.07425</v>
      </c>
    </row>
    <row r="59" spans="1:5" ht="76.5">
      <c r="A59" s="10" t="s">
        <v>111</v>
      </c>
      <c r="B59" s="21" t="s">
        <v>349</v>
      </c>
      <c r="C59" s="50">
        <f>C60</f>
        <v>700.3</v>
      </c>
      <c r="D59" s="50">
        <f>D60</f>
        <v>755.4</v>
      </c>
      <c r="E59" s="51">
        <f t="shared" si="0"/>
        <v>107.86805654719407</v>
      </c>
    </row>
    <row r="60" spans="1:5" ht="63.75">
      <c r="A60" s="10" t="s">
        <v>112</v>
      </c>
      <c r="B60" s="21" t="s">
        <v>350</v>
      </c>
      <c r="C60" s="50">
        <v>700.3</v>
      </c>
      <c r="D60" s="50">
        <v>755.4</v>
      </c>
      <c r="E60" s="51">
        <f t="shared" si="0"/>
        <v>107.86805654719407</v>
      </c>
    </row>
    <row r="61" spans="1:5" ht="25.5" customHeight="1">
      <c r="A61" s="10" t="s">
        <v>372</v>
      </c>
      <c r="B61" s="21" t="s">
        <v>373</v>
      </c>
      <c r="C61" s="50">
        <f>C62</f>
        <v>2361.8</v>
      </c>
      <c r="D61" s="50">
        <f>D62</f>
        <v>2362.569</v>
      </c>
      <c r="E61" s="51">
        <f t="shared" si="0"/>
        <v>100.03255991193156</v>
      </c>
    </row>
    <row r="62" spans="1:5" ht="38.25" customHeight="1">
      <c r="A62" s="10" t="s">
        <v>374</v>
      </c>
      <c r="B62" s="21" t="s">
        <v>375</v>
      </c>
      <c r="C62" s="50">
        <f>C63</f>
        <v>2361.8</v>
      </c>
      <c r="D62" s="50">
        <f>D63</f>
        <v>2362.569</v>
      </c>
      <c r="E62" s="51">
        <f t="shared" si="0"/>
        <v>100.03255991193156</v>
      </c>
    </row>
    <row r="63" spans="1:5" ht="51">
      <c r="A63" s="10" t="s">
        <v>376</v>
      </c>
      <c r="B63" s="21" t="s">
        <v>377</v>
      </c>
      <c r="C63" s="50">
        <v>2361.8</v>
      </c>
      <c r="D63" s="50">
        <v>2362.569</v>
      </c>
      <c r="E63" s="51">
        <f t="shared" si="0"/>
        <v>100.03255991193156</v>
      </c>
    </row>
    <row r="64" spans="1:5" ht="76.5">
      <c r="A64" s="10" t="s">
        <v>113</v>
      </c>
      <c r="B64" s="21" t="s">
        <v>351</v>
      </c>
      <c r="C64" s="50">
        <f>C65</f>
        <v>655</v>
      </c>
      <c r="D64" s="50">
        <f>D65</f>
        <v>655.95</v>
      </c>
      <c r="E64" s="51">
        <f t="shared" si="0"/>
        <v>100.14503816793894</v>
      </c>
    </row>
    <row r="65" spans="1:5" ht="38.25" customHeight="1">
      <c r="A65" s="10" t="s">
        <v>114</v>
      </c>
      <c r="B65" s="21" t="s">
        <v>352</v>
      </c>
      <c r="C65" s="50">
        <f>C66</f>
        <v>655</v>
      </c>
      <c r="D65" s="50">
        <f>D66</f>
        <v>655.95</v>
      </c>
      <c r="E65" s="51">
        <f t="shared" si="0"/>
        <v>100.14503816793894</v>
      </c>
    </row>
    <row r="66" spans="1:5" ht="76.5">
      <c r="A66" s="10" t="s">
        <v>115</v>
      </c>
      <c r="B66" s="21" t="s">
        <v>353</v>
      </c>
      <c r="C66" s="50">
        <v>655</v>
      </c>
      <c r="D66" s="50">
        <v>655.95</v>
      </c>
      <c r="E66" s="51">
        <f t="shared" si="0"/>
        <v>100.14503816793894</v>
      </c>
    </row>
    <row r="67" spans="1:5" ht="12.75">
      <c r="A67" s="19" t="s">
        <v>116</v>
      </c>
      <c r="B67" s="20" t="s">
        <v>117</v>
      </c>
      <c r="C67" s="48">
        <f>C68</f>
        <v>217.3</v>
      </c>
      <c r="D67" s="48">
        <f>D68</f>
        <v>208.58299999999997</v>
      </c>
      <c r="E67" s="49">
        <f t="shared" si="0"/>
        <v>95.98849516797053</v>
      </c>
    </row>
    <row r="68" spans="1:5" ht="25.5">
      <c r="A68" s="10" t="s">
        <v>118</v>
      </c>
      <c r="B68" s="21" t="s">
        <v>119</v>
      </c>
      <c r="C68" s="50">
        <f>SUM(C69:C71)</f>
        <v>217.3</v>
      </c>
      <c r="D68" s="50">
        <f>SUM(D69:D71)</f>
        <v>208.58299999999997</v>
      </c>
      <c r="E68" s="51">
        <f t="shared" si="0"/>
        <v>95.98849516797053</v>
      </c>
    </row>
    <row r="69" spans="1:5" ht="25.5">
      <c r="A69" s="10" t="s">
        <v>19</v>
      </c>
      <c r="B69" s="21" t="s">
        <v>14</v>
      </c>
      <c r="C69" s="50">
        <v>171.4</v>
      </c>
      <c r="D69" s="50">
        <v>93.954</v>
      </c>
      <c r="E69" s="51">
        <f t="shared" si="0"/>
        <v>54.815635939323215</v>
      </c>
    </row>
    <row r="70" spans="1:5" ht="25.5">
      <c r="A70" s="10" t="s">
        <v>20</v>
      </c>
      <c r="B70" s="21" t="s">
        <v>15</v>
      </c>
      <c r="C70" s="50">
        <v>29</v>
      </c>
      <c r="D70" s="50">
        <v>16.472</v>
      </c>
      <c r="E70" s="51">
        <f t="shared" si="0"/>
        <v>56.800000000000004</v>
      </c>
    </row>
    <row r="71" spans="1:5" ht="25.5">
      <c r="A71" s="10" t="s">
        <v>21</v>
      </c>
      <c r="B71" s="21" t="s">
        <v>16</v>
      </c>
      <c r="C71" s="50">
        <v>16.9</v>
      </c>
      <c r="D71" s="50">
        <v>98.157</v>
      </c>
      <c r="E71" s="51">
        <f t="shared" si="0"/>
        <v>580.8106508875741</v>
      </c>
    </row>
    <row r="72" spans="1:5" ht="25.5">
      <c r="A72" s="19" t="s">
        <v>120</v>
      </c>
      <c r="B72" s="20" t="s">
        <v>354</v>
      </c>
      <c r="C72" s="48">
        <f>C73+C76</f>
        <v>2166.8</v>
      </c>
      <c r="D72" s="48">
        <f>D73+D76</f>
        <v>3150.303</v>
      </c>
      <c r="E72" s="49">
        <f t="shared" si="0"/>
        <v>145.38965294443418</v>
      </c>
    </row>
    <row r="73" spans="1:5" ht="12.75">
      <c r="A73" s="10" t="s">
        <v>355</v>
      </c>
      <c r="B73" s="21" t="s">
        <v>356</v>
      </c>
      <c r="C73" s="50">
        <f>C74</f>
        <v>180.5</v>
      </c>
      <c r="D73" s="50">
        <f>D74</f>
        <v>1167.838</v>
      </c>
      <c r="E73" s="51">
        <f t="shared" si="0"/>
        <v>647.0016620498615</v>
      </c>
    </row>
    <row r="74" spans="1:5" ht="12.75">
      <c r="A74" s="10" t="s">
        <v>214</v>
      </c>
      <c r="B74" s="21" t="s">
        <v>215</v>
      </c>
      <c r="C74" s="50">
        <f>C75</f>
        <v>180.5</v>
      </c>
      <c r="D74" s="50">
        <f>D75</f>
        <v>1167.838</v>
      </c>
      <c r="E74" s="51">
        <f t="shared" si="0"/>
        <v>647.0016620498615</v>
      </c>
    </row>
    <row r="75" spans="1:5" ht="25.5">
      <c r="A75" s="10" t="s">
        <v>357</v>
      </c>
      <c r="B75" s="21" t="s">
        <v>358</v>
      </c>
      <c r="C75" s="50">
        <v>180.5</v>
      </c>
      <c r="D75" s="50">
        <v>1167.838</v>
      </c>
      <c r="E75" s="51">
        <f t="shared" si="0"/>
        <v>647.0016620498615</v>
      </c>
    </row>
    <row r="76" spans="1:5" ht="12.75">
      <c r="A76" s="10" t="s">
        <v>359</v>
      </c>
      <c r="B76" s="21" t="s">
        <v>360</v>
      </c>
      <c r="C76" s="50">
        <f>C77</f>
        <v>1986.3</v>
      </c>
      <c r="D76" s="50">
        <f>D77</f>
        <v>1982.465</v>
      </c>
      <c r="E76" s="51">
        <f t="shared" si="0"/>
        <v>99.80692745305342</v>
      </c>
    </row>
    <row r="77" spans="1:5" ht="12.75">
      <c r="A77" s="10" t="s">
        <v>216</v>
      </c>
      <c r="B77" s="21" t="s">
        <v>217</v>
      </c>
      <c r="C77" s="50">
        <f>C78</f>
        <v>1986.3</v>
      </c>
      <c r="D77" s="50">
        <f>D78</f>
        <v>1982.465</v>
      </c>
      <c r="E77" s="51">
        <f t="shared" si="0"/>
        <v>99.80692745305342</v>
      </c>
    </row>
    <row r="78" spans="1:5" ht="25.5">
      <c r="A78" s="10" t="s">
        <v>361</v>
      </c>
      <c r="B78" s="21" t="s">
        <v>362</v>
      </c>
      <c r="C78" s="50">
        <v>1986.3</v>
      </c>
      <c r="D78" s="50">
        <v>1982.465</v>
      </c>
      <c r="E78" s="51">
        <f t="shared" si="0"/>
        <v>99.80692745305342</v>
      </c>
    </row>
    <row r="79" spans="1:5" ht="25.5">
      <c r="A79" s="19" t="s">
        <v>123</v>
      </c>
      <c r="B79" s="20" t="s">
        <v>124</v>
      </c>
      <c r="C79" s="48">
        <f aca="true" t="shared" si="1" ref="C79:D81">C80</f>
        <v>224812</v>
      </c>
      <c r="D79" s="48">
        <f t="shared" si="1"/>
        <v>12377.386</v>
      </c>
      <c r="E79" s="49">
        <f t="shared" si="0"/>
        <v>5.505660729854278</v>
      </c>
    </row>
    <row r="80" spans="1:5" ht="76.5">
      <c r="A80" s="10" t="s">
        <v>363</v>
      </c>
      <c r="B80" s="21" t="s">
        <v>396</v>
      </c>
      <c r="C80" s="50">
        <f t="shared" si="1"/>
        <v>224812</v>
      </c>
      <c r="D80" s="50">
        <f t="shared" si="1"/>
        <v>12377.386</v>
      </c>
      <c r="E80" s="51">
        <f aca="true" t="shared" si="2" ref="E80:E161">D80/C80*100</f>
        <v>5.505660729854278</v>
      </c>
    </row>
    <row r="81" spans="1:5" ht="75.75" customHeight="1">
      <c r="A81" s="10" t="s">
        <v>364</v>
      </c>
      <c r="B81" s="21" t="s">
        <v>365</v>
      </c>
      <c r="C81" s="50">
        <f t="shared" si="1"/>
        <v>224812</v>
      </c>
      <c r="D81" s="50">
        <f t="shared" si="1"/>
        <v>12377.386</v>
      </c>
      <c r="E81" s="51">
        <f t="shared" si="2"/>
        <v>5.505660729854278</v>
      </c>
    </row>
    <row r="82" spans="1:5" ht="75" customHeight="1">
      <c r="A82" s="10" t="s">
        <v>366</v>
      </c>
      <c r="B82" s="21" t="s">
        <v>367</v>
      </c>
      <c r="C82" s="50">
        <v>224812</v>
      </c>
      <c r="D82" s="50">
        <v>12377.386</v>
      </c>
      <c r="E82" s="51">
        <f t="shared" si="2"/>
        <v>5.505660729854278</v>
      </c>
    </row>
    <row r="83" spans="1:5" ht="12.75">
      <c r="A83" s="19" t="s">
        <v>125</v>
      </c>
      <c r="B83" s="20" t="s">
        <v>126</v>
      </c>
      <c r="C83" s="48">
        <f>C84+C105+C88+C95+C101+C103+C87+C90+C92+C94+C100+C102+C98</f>
        <v>3623.73</v>
      </c>
      <c r="D83" s="48">
        <f>D84+D105+D88+D95+D101+D103+D87+D90+D92+D94+D100+D102+D98</f>
        <v>4376.389999999999</v>
      </c>
      <c r="E83" s="49">
        <f t="shared" si="2"/>
        <v>120.77031125387376</v>
      </c>
    </row>
    <row r="84" spans="1:5" ht="28.5" customHeight="1">
      <c r="A84" s="10" t="s">
        <v>127</v>
      </c>
      <c r="B84" s="21" t="s">
        <v>128</v>
      </c>
      <c r="C84" s="50">
        <f>C85+C86</f>
        <v>80</v>
      </c>
      <c r="D84" s="50">
        <f>D85+D86</f>
        <v>76.211</v>
      </c>
      <c r="E84" s="51">
        <f t="shared" si="2"/>
        <v>95.26375</v>
      </c>
    </row>
    <row r="85" spans="1:5" ht="74.25" customHeight="1">
      <c r="A85" s="10" t="s">
        <v>17</v>
      </c>
      <c r="B85" s="21" t="s">
        <v>368</v>
      </c>
      <c r="C85" s="50">
        <v>50</v>
      </c>
      <c r="D85" s="50">
        <v>49.847</v>
      </c>
      <c r="E85" s="51">
        <f t="shared" si="2"/>
        <v>99.694</v>
      </c>
    </row>
    <row r="86" spans="1:5" ht="51">
      <c r="A86" s="10" t="s">
        <v>18</v>
      </c>
      <c r="B86" s="21" t="s">
        <v>218</v>
      </c>
      <c r="C86" s="50">
        <v>30</v>
      </c>
      <c r="D86" s="50">
        <v>26.364</v>
      </c>
      <c r="E86" s="51">
        <f t="shared" si="2"/>
        <v>87.88</v>
      </c>
    </row>
    <row r="87" spans="1:5" ht="51.75" customHeight="1">
      <c r="A87" s="10" t="s">
        <v>33</v>
      </c>
      <c r="B87" s="21" t="s">
        <v>59</v>
      </c>
      <c r="C87" s="50">
        <v>50</v>
      </c>
      <c r="D87" s="50">
        <v>32.4</v>
      </c>
      <c r="E87" s="51">
        <f t="shared" si="2"/>
        <v>64.8</v>
      </c>
    </row>
    <row r="88" spans="1:5" ht="50.25" customHeight="1">
      <c r="A88" s="10" t="s">
        <v>41</v>
      </c>
      <c r="B88" s="21" t="s">
        <v>43</v>
      </c>
      <c r="C88" s="50">
        <f>C89</f>
        <v>77.9</v>
      </c>
      <c r="D88" s="50">
        <f>D89</f>
        <v>99.3</v>
      </c>
      <c r="E88" s="51">
        <f t="shared" si="2"/>
        <v>127.4711168164313</v>
      </c>
    </row>
    <row r="89" spans="1:5" ht="51">
      <c r="A89" s="10" t="s">
        <v>42</v>
      </c>
      <c r="B89" s="21" t="s">
        <v>44</v>
      </c>
      <c r="C89" s="50">
        <v>77.9</v>
      </c>
      <c r="D89" s="50">
        <v>99.3</v>
      </c>
      <c r="E89" s="51">
        <f t="shared" si="2"/>
        <v>127.4711168164313</v>
      </c>
    </row>
    <row r="90" spans="1:5" ht="38.25">
      <c r="A90" s="10" t="s">
        <v>322</v>
      </c>
      <c r="B90" s="11" t="s">
        <v>323</v>
      </c>
      <c r="C90" s="50">
        <f>C91</f>
        <v>156.2</v>
      </c>
      <c r="D90" s="50">
        <f>D91</f>
        <v>164.057</v>
      </c>
      <c r="E90" s="51">
        <f t="shared" si="2"/>
        <v>105.03008962868117</v>
      </c>
    </row>
    <row r="91" spans="1:5" ht="51">
      <c r="A91" s="10" t="s">
        <v>324</v>
      </c>
      <c r="B91" s="6" t="s">
        <v>325</v>
      </c>
      <c r="C91" s="50">
        <v>156.2</v>
      </c>
      <c r="D91" s="50">
        <v>164.057</v>
      </c>
      <c r="E91" s="51">
        <f t="shared" si="2"/>
        <v>105.03008962868117</v>
      </c>
    </row>
    <row r="92" spans="1:5" ht="102">
      <c r="A92" s="10" t="s">
        <v>326</v>
      </c>
      <c r="B92" s="11" t="s">
        <v>327</v>
      </c>
      <c r="C92" s="50"/>
      <c r="D92" s="50">
        <f>D93</f>
        <v>6.8</v>
      </c>
      <c r="E92" s="51"/>
    </row>
    <row r="93" spans="1:5" ht="25.5">
      <c r="A93" s="10" t="s">
        <v>328</v>
      </c>
      <c r="B93" s="12" t="s">
        <v>329</v>
      </c>
      <c r="C93" s="50"/>
      <c r="D93" s="50">
        <v>6.8</v>
      </c>
      <c r="E93" s="51"/>
    </row>
    <row r="94" spans="1:5" ht="51">
      <c r="A94" s="10" t="s">
        <v>330</v>
      </c>
      <c r="B94" s="11" t="s">
        <v>331</v>
      </c>
      <c r="C94" s="50"/>
      <c r="D94" s="50">
        <v>82.1</v>
      </c>
      <c r="E94" s="51"/>
    </row>
    <row r="95" spans="1:5" ht="30" customHeight="1">
      <c r="A95" s="10" t="s">
        <v>219</v>
      </c>
      <c r="B95" s="21" t="s">
        <v>38</v>
      </c>
      <c r="C95" s="50">
        <f>C97+C96</f>
        <v>45</v>
      </c>
      <c r="D95" s="50">
        <f>D97+D96</f>
        <v>41.5</v>
      </c>
      <c r="E95" s="51">
        <f t="shared" si="2"/>
        <v>92.22222222222223</v>
      </c>
    </row>
    <row r="96" spans="1:5" ht="30" customHeight="1">
      <c r="A96" s="10" t="s">
        <v>269</v>
      </c>
      <c r="B96" s="21" t="s">
        <v>37</v>
      </c>
      <c r="C96" s="50">
        <v>15</v>
      </c>
      <c r="D96" s="50">
        <v>15</v>
      </c>
      <c r="E96" s="51">
        <f t="shared" si="2"/>
        <v>100</v>
      </c>
    </row>
    <row r="97" spans="1:5" ht="24.75" customHeight="1">
      <c r="A97" s="10" t="s">
        <v>220</v>
      </c>
      <c r="B97" s="21" t="s">
        <v>37</v>
      </c>
      <c r="C97" s="50">
        <v>30</v>
      </c>
      <c r="D97" s="50">
        <v>26.5</v>
      </c>
      <c r="E97" s="51">
        <f t="shared" si="2"/>
        <v>88.33333333333333</v>
      </c>
    </row>
    <row r="98" spans="1:5" ht="51">
      <c r="A98" s="10" t="s">
        <v>383</v>
      </c>
      <c r="B98" s="57" t="s">
        <v>382</v>
      </c>
      <c r="C98" s="50">
        <f>C99</f>
        <v>377.33</v>
      </c>
      <c r="D98" s="50">
        <f>D99</f>
        <v>407.326</v>
      </c>
      <c r="E98" s="51">
        <f>D98/C98*100</f>
        <v>107.94954019028438</v>
      </c>
    </row>
    <row r="99" spans="1:5" ht="51">
      <c r="A99" s="10" t="s">
        <v>384</v>
      </c>
      <c r="B99" s="57" t="s">
        <v>382</v>
      </c>
      <c r="C99" s="50">
        <v>377.33</v>
      </c>
      <c r="D99" s="50">
        <v>407.326</v>
      </c>
      <c r="E99" s="51">
        <f>D99/C99*100</f>
        <v>107.94954019028438</v>
      </c>
    </row>
    <row r="100" spans="1:5" ht="24.75" customHeight="1">
      <c r="A100" s="10" t="s">
        <v>332</v>
      </c>
      <c r="B100" s="13" t="s">
        <v>333</v>
      </c>
      <c r="C100" s="50"/>
      <c r="D100" s="50">
        <v>102</v>
      </c>
      <c r="E100" s="51"/>
    </row>
    <row r="101" spans="1:5" ht="63.75">
      <c r="A101" s="10" t="s">
        <v>60</v>
      </c>
      <c r="B101" s="21" t="s">
        <v>61</v>
      </c>
      <c r="C101" s="50">
        <v>368.3</v>
      </c>
      <c r="D101" s="50">
        <v>333.755</v>
      </c>
      <c r="E101" s="51">
        <f t="shared" si="2"/>
        <v>90.62041813738799</v>
      </c>
    </row>
    <row r="102" spans="1:5" ht="38.25">
      <c r="A102" s="10" t="s">
        <v>335</v>
      </c>
      <c r="B102" s="26" t="s">
        <v>334</v>
      </c>
      <c r="C102" s="50"/>
      <c r="D102" s="50">
        <v>83.6</v>
      </c>
      <c r="E102" s="51"/>
    </row>
    <row r="103" spans="1:5" ht="38.25" customHeight="1">
      <c r="A103" s="10" t="s">
        <v>221</v>
      </c>
      <c r="B103" s="21" t="s">
        <v>222</v>
      </c>
      <c r="C103" s="50">
        <f>C104</f>
        <v>80</v>
      </c>
      <c r="D103" s="50">
        <f>D104</f>
        <v>49.212</v>
      </c>
      <c r="E103" s="51">
        <f t="shared" si="2"/>
        <v>61.51500000000001</v>
      </c>
    </row>
    <row r="104" spans="1:5" ht="51">
      <c r="A104" s="10" t="s">
        <v>223</v>
      </c>
      <c r="B104" s="21" t="s">
        <v>224</v>
      </c>
      <c r="C104" s="50">
        <v>80</v>
      </c>
      <c r="D104" s="50">
        <v>49.212</v>
      </c>
      <c r="E104" s="51">
        <f t="shared" si="2"/>
        <v>61.51500000000001</v>
      </c>
    </row>
    <row r="105" spans="1:5" ht="25.5">
      <c r="A105" s="10" t="s">
        <v>141</v>
      </c>
      <c r="B105" s="21" t="s">
        <v>142</v>
      </c>
      <c r="C105" s="50">
        <f>C106</f>
        <v>2389</v>
      </c>
      <c r="D105" s="50">
        <f>D106</f>
        <v>2898.129</v>
      </c>
      <c r="E105" s="51">
        <f t="shared" si="2"/>
        <v>121.31138551695268</v>
      </c>
    </row>
    <row r="106" spans="1:5" ht="38.25">
      <c r="A106" s="10" t="s">
        <v>143</v>
      </c>
      <c r="B106" s="21" t="s">
        <v>144</v>
      </c>
      <c r="C106" s="50">
        <v>2389</v>
      </c>
      <c r="D106" s="50">
        <v>2898.129</v>
      </c>
      <c r="E106" s="51">
        <f t="shared" si="2"/>
        <v>121.31138551695268</v>
      </c>
    </row>
    <row r="107" spans="1:5" ht="12.75">
      <c r="A107" s="19" t="s">
        <v>145</v>
      </c>
      <c r="B107" s="20" t="s">
        <v>146</v>
      </c>
      <c r="C107" s="48">
        <f>C110</f>
        <v>283.08</v>
      </c>
      <c r="D107" s="48">
        <f>D108+D110</f>
        <v>315.751</v>
      </c>
      <c r="E107" s="49">
        <f t="shared" si="2"/>
        <v>111.54126042108237</v>
      </c>
    </row>
    <row r="108" spans="1:5" ht="12.75">
      <c r="A108" s="10" t="s">
        <v>336</v>
      </c>
      <c r="B108" s="11" t="s">
        <v>337</v>
      </c>
      <c r="C108" s="48"/>
      <c r="D108" s="50">
        <f>D109</f>
        <v>7.4</v>
      </c>
      <c r="E108" s="49"/>
    </row>
    <row r="109" spans="1:5" ht="25.5">
      <c r="A109" s="10" t="s">
        <v>338</v>
      </c>
      <c r="B109" s="11" t="s">
        <v>339</v>
      </c>
      <c r="C109" s="48"/>
      <c r="D109" s="50">
        <v>7.4</v>
      </c>
      <c r="E109" s="49"/>
    </row>
    <row r="110" spans="1:5" ht="12.75">
      <c r="A110" s="10" t="s">
        <v>147</v>
      </c>
      <c r="B110" s="21" t="s">
        <v>146</v>
      </c>
      <c r="C110" s="50">
        <f>C111</f>
        <v>283.08</v>
      </c>
      <c r="D110" s="50">
        <f>D111</f>
        <v>308.351</v>
      </c>
      <c r="E110" s="51">
        <f t="shared" si="2"/>
        <v>108.92715840045217</v>
      </c>
    </row>
    <row r="111" spans="1:5" ht="18" customHeight="1">
      <c r="A111" s="10" t="s">
        <v>148</v>
      </c>
      <c r="B111" s="21" t="s">
        <v>149</v>
      </c>
      <c r="C111" s="50">
        <v>283.08</v>
      </c>
      <c r="D111" s="50">
        <v>308.351</v>
      </c>
      <c r="E111" s="51">
        <f t="shared" si="2"/>
        <v>108.92715840045217</v>
      </c>
    </row>
    <row r="112" spans="1:5" ht="12.75">
      <c r="A112" s="19" t="s">
        <v>150</v>
      </c>
      <c r="B112" s="20" t="s">
        <v>151</v>
      </c>
      <c r="C112" s="48">
        <f>C113+C170+C174+C178</f>
        <v>1950027.5684099996</v>
      </c>
      <c r="D112" s="48">
        <f>D113+D170+D174+D178</f>
        <v>1949680.4471399998</v>
      </c>
      <c r="E112" s="49">
        <f t="shared" si="2"/>
        <v>99.98219916089275</v>
      </c>
    </row>
    <row r="113" spans="1:5" ht="25.5">
      <c r="A113" s="19" t="s">
        <v>152</v>
      </c>
      <c r="B113" s="20" t="s">
        <v>225</v>
      </c>
      <c r="C113" s="48">
        <f>C114+C131+C119+C166</f>
        <v>1980252.9002699996</v>
      </c>
      <c r="D113" s="48">
        <f>D114+D131+D119+D166</f>
        <v>1979905.3599999999</v>
      </c>
      <c r="E113" s="49">
        <f t="shared" si="2"/>
        <v>99.98244970276512</v>
      </c>
    </row>
    <row r="114" spans="1:5" ht="25.5">
      <c r="A114" s="19" t="s">
        <v>153</v>
      </c>
      <c r="B114" s="20" t="s">
        <v>226</v>
      </c>
      <c r="C114" s="48">
        <f>C115+C116+C117+C118</f>
        <v>1281210.403</v>
      </c>
      <c r="D114" s="48">
        <f>D115+D116+D117+D118</f>
        <v>1281210.403</v>
      </c>
      <c r="E114" s="49">
        <f t="shared" si="2"/>
        <v>100</v>
      </c>
    </row>
    <row r="115" spans="1:5" ht="25.5">
      <c r="A115" s="10" t="s">
        <v>154</v>
      </c>
      <c r="B115" s="21" t="s">
        <v>185</v>
      </c>
      <c r="C115" s="50">
        <v>14069.203</v>
      </c>
      <c r="D115" s="50">
        <v>14069.203</v>
      </c>
      <c r="E115" s="51">
        <f t="shared" si="2"/>
        <v>100</v>
      </c>
    </row>
    <row r="116" spans="1:5" ht="25.5">
      <c r="A116" s="10" t="s">
        <v>22</v>
      </c>
      <c r="B116" s="27" t="s">
        <v>23</v>
      </c>
      <c r="C116" s="50">
        <v>4765.2</v>
      </c>
      <c r="D116" s="50">
        <v>4765.2</v>
      </c>
      <c r="E116" s="51">
        <f t="shared" si="2"/>
        <v>100</v>
      </c>
    </row>
    <row r="117" spans="1:5" ht="39.75" customHeight="1">
      <c r="A117" s="10" t="s">
        <v>155</v>
      </c>
      <c r="B117" s="21" t="s">
        <v>397</v>
      </c>
      <c r="C117" s="50">
        <v>1262376</v>
      </c>
      <c r="D117" s="50">
        <v>1262376</v>
      </c>
      <c r="E117" s="51">
        <f t="shared" si="2"/>
        <v>100</v>
      </c>
    </row>
    <row r="118" spans="1:5" ht="38.25">
      <c r="A118" s="10" t="s">
        <v>227</v>
      </c>
      <c r="B118" s="21" t="s">
        <v>228</v>
      </c>
      <c r="C118" s="50">
        <v>0</v>
      </c>
      <c r="D118" s="50">
        <v>0</v>
      </c>
      <c r="E118" s="51"/>
    </row>
    <row r="119" spans="1:6" s="9" customFormat="1" ht="25.5">
      <c r="A119" s="28" t="s">
        <v>369</v>
      </c>
      <c r="B119" s="20" t="s">
        <v>229</v>
      </c>
      <c r="C119" s="48">
        <f>C120+C121+C122+C123</f>
        <v>99488.418</v>
      </c>
      <c r="D119" s="48">
        <f>D120+D121+D122+D123</f>
        <v>99487.314</v>
      </c>
      <c r="E119" s="49">
        <f t="shared" si="2"/>
        <v>99.99889032309268</v>
      </c>
      <c r="F119" s="8"/>
    </row>
    <row r="120" spans="1:6" s="9" customFormat="1" ht="25.5">
      <c r="A120" s="29" t="s">
        <v>70</v>
      </c>
      <c r="B120" s="21" t="s">
        <v>71</v>
      </c>
      <c r="C120" s="50">
        <v>22797.778</v>
      </c>
      <c r="D120" s="50">
        <v>22797.778</v>
      </c>
      <c r="E120" s="51">
        <f t="shared" si="2"/>
        <v>100</v>
      </c>
      <c r="F120" s="8"/>
    </row>
    <row r="121" spans="1:5" ht="63.75">
      <c r="A121" s="30" t="s">
        <v>68</v>
      </c>
      <c r="B121" s="21" t="s">
        <v>230</v>
      </c>
      <c r="C121" s="50">
        <v>22099.904</v>
      </c>
      <c r="D121" s="50">
        <v>22099.904</v>
      </c>
      <c r="E121" s="51">
        <f t="shared" si="2"/>
        <v>100</v>
      </c>
    </row>
    <row r="122" spans="1:5" ht="33" customHeight="1">
      <c r="A122" s="30" t="s">
        <v>271</v>
      </c>
      <c r="B122" s="21" t="s">
        <v>270</v>
      </c>
      <c r="C122" s="50">
        <v>20341.28</v>
      </c>
      <c r="D122" s="50">
        <v>20341.28</v>
      </c>
      <c r="E122" s="51">
        <f t="shared" si="2"/>
        <v>100</v>
      </c>
    </row>
    <row r="123" spans="1:5" ht="15" customHeight="1">
      <c r="A123" s="30" t="s">
        <v>370</v>
      </c>
      <c r="B123" s="21" t="s">
        <v>371</v>
      </c>
      <c r="C123" s="50">
        <f>C124+C125+C126+C127+C128+C130+C129</f>
        <v>34249.456000000006</v>
      </c>
      <c r="D123" s="50">
        <f>D124+D125+D126+D127+D128+D130+D129</f>
        <v>34248.352</v>
      </c>
      <c r="E123" s="51">
        <f t="shared" si="2"/>
        <v>99.99677659113766</v>
      </c>
    </row>
    <row r="124" spans="1:5" ht="89.25">
      <c r="A124" s="30" t="s">
        <v>378</v>
      </c>
      <c r="B124" s="21" t="s">
        <v>380</v>
      </c>
      <c r="C124" s="50">
        <v>8233.4</v>
      </c>
      <c r="D124" s="50">
        <v>8233.4</v>
      </c>
      <c r="E124" s="51">
        <f t="shared" si="2"/>
        <v>100</v>
      </c>
    </row>
    <row r="125" spans="1:5" ht="102">
      <c r="A125" s="30" t="s">
        <v>379</v>
      </c>
      <c r="B125" s="21" t="s">
        <v>3</v>
      </c>
      <c r="C125" s="50">
        <v>1898.6</v>
      </c>
      <c r="D125" s="50">
        <v>1898.6</v>
      </c>
      <c r="E125" s="51">
        <f t="shared" si="2"/>
        <v>100</v>
      </c>
    </row>
    <row r="126" spans="1:5" ht="51">
      <c r="A126" s="30" t="s">
        <v>273</v>
      </c>
      <c r="B126" s="21" t="s">
        <v>272</v>
      </c>
      <c r="C126" s="50">
        <v>50</v>
      </c>
      <c r="D126" s="50">
        <v>48.962</v>
      </c>
      <c r="E126" s="51">
        <f t="shared" si="2"/>
        <v>97.924</v>
      </c>
    </row>
    <row r="127" spans="1:5" ht="38.25">
      <c r="A127" s="30" t="s">
        <v>275</v>
      </c>
      <c r="B127" s="62" t="s">
        <v>274</v>
      </c>
      <c r="C127" s="50">
        <v>859</v>
      </c>
      <c r="D127" s="50">
        <v>859</v>
      </c>
      <c r="E127" s="51">
        <f t="shared" si="2"/>
        <v>100</v>
      </c>
    </row>
    <row r="128" spans="1:5" ht="51">
      <c r="A128" s="30" t="s">
        <v>398</v>
      </c>
      <c r="B128" s="31" t="s">
        <v>231</v>
      </c>
      <c r="C128" s="50">
        <v>17149.056</v>
      </c>
      <c r="D128" s="50">
        <v>17149.056</v>
      </c>
      <c r="E128" s="51">
        <f t="shared" si="2"/>
        <v>100</v>
      </c>
    </row>
    <row r="129" spans="1:5" ht="63.75">
      <c r="A129" s="30" t="s">
        <v>386</v>
      </c>
      <c r="B129" s="21" t="s">
        <v>385</v>
      </c>
      <c r="C129" s="50">
        <v>4625</v>
      </c>
      <c r="D129" s="50">
        <v>4625</v>
      </c>
      <c r="E129" s="51">
        <f t="shared" si="2"/>
        <v>100</v>
      </c>
    </row>
    <row r="130" spans="1:5" ht="24" customHeight="1">
      <c r="A130" s="30" t="s">
        <v>39</v>
      </c>
      <c r="B130" s="31" t="s">
        <v>399</v>
      </c>
      <c r="C130" s="50">
        <v>1434.4</v>
      </c>
      <c r="D130" s="50">
        <v>1434.334</v>
      </c>
      <c r="E130" s="51">
        <f t="shared" si="2"/>
        <v>99.99539877300613</v>
      </c>
    </row>
    <row r="131" spans="1:5" ht="25.5">
      <c r="A131" s="19" t="s">
        <v>156</v>
      </c>
      <c r="B131" s="20" t="s">
        <v>232</v>
      </c>
      <c r="C131" s="48">
        <f>SUM(C132:C165)</f>
        <v>579255.8789999998</v>
      </c>
      <c r="D131" s="48">
        <f>SUM(D132:D165)</f>
        <v>578909.4429999999</v>
      </c>
      <c r="E131" s="49">
        <f t="shared" si="2"/>
        <v>99.94019292465394</v>
      </c>
    </row>
    <row r="132" spans="1:5" ht="38.25">
      <c r="A132" s="10" t="s">
        <v>157</v>
      </c>
      <c r="B132" s="21" t="s">
        <v>172</v>
      </c>
      <c r="C132" s="50">
        <v>1990.4</v>
      </c>
      <c r="D132" s="50">
        <v>1990.4</v>
      </c>
      <c r="E132" s="51">
        <f t="shared" si="2"/>
        <v>100</v>
      </c>
    </row>
    <row r="133" spans="1:5" ht="51" hidden="1">
      <c r="A133" s="10" t="s">
        <v>233</v>
      </c>
      <c r="B133" s="21" t="s">
        <v>400</v>
      </c>
      <c r="C133" s="50">
        <v>0</v>
      </c>
      <c r="D133" s="50">
        <v>0</v>
      </c>
      <c r="E133" s="51"/>
    </row>
    <row r="134" spans="1:5" ht="52.5" customHeight="1">
      <c r="A134" s="10" t="s">
        <v>188</v>
      </c>
      <c r="B134" s="21" t="s">
        <v>234</v>
      </c>
      <c r="C134" s="50">
        <v>5474.4</v>
      </c>
      <c r="D134" s="50">
        <v>5474.34</v>
      </c>
      <c r="E134" s="51">
        <f t="shared" si="2"/>
        <v>99.99890398947831</v>
      </c>
    </row>
    <row r="135" spans="1:5" ht="63.75">
      <c r="A135" s="10" t="s">
        <v>174</v>
      </c>
      <c r="B135" s="21" t="s">
        <v>235</v>
      </c>
      <c r="C135" s="50">
        <v>27330.1</v>
      </c>
      <c r="D135" s="50">
        <v>27330.1</v>
      </c>
      <c r="E135" s="51">
        <f t="shared" si="2"/>
        <v>100</v>
      </c>
    </row>
    <row r="136" spans="1:5" ht="76.5">
      <c r="A136" s="10" t="s">
        <v>276</v>
      </c>
      <c r="B136" s="21" t="s">
        <v>277</v>
      </c>
      <c r="C136" s="50">
        <v>31.3</v>
      </c>
      <c r="D136" s="50">
        <v>31.3</v>
      </c>
      <c r="E136" s="51">
        <f t="shared" si="2"/>
        <v>100</v>
      </c>
    </row>
    <row r="137" spans="1:5" ht="38.25">
      <c r="A137" s="10" t="s">
        <v>158</v>
      </c>
      <c r="B137" s="21" t="s">
        <v>236</v>
      </c>
      <c r="C137" s="50">
        <v>562.5</v>
      </c>
      <c r="D137" s="50">
        <v>562.5</v>
      </c>
      <c r="E137" s="51">
        <f t="shared" si="2"/>
        <v>100</v>
      </c>
    </row>
    <row r="138" spans="1:5" ht="51">
      <c r="A138" s="10" t="s">
        <v>130</v>
      </c>
      <c r="B138" s="21" t="s">
        <v>237</v>
      </c>
      <c r="C138" s="50">
        <v>155260.9</v>
      </c>
      <c r="D138" s="50">
        <v>155260.9</v>
      </c>
      <c r="E138" s="51">
        <f t="shared" si="2"/>
        <v>100</v>
      </c>
    </row>
    <row r="139" spans="1:5" ht="63.75">
      <c r="A139" s="10" t="s">
        <v>132</v>
      </c>
      <c r="B139" s="21" t="s">
        <v>238</v>
      </c>
      <c r="C139" s="50">
        <v>25.1</v>
      </c>
      <c r="D139" s="50">
        <v>25.1</v>
      </c>
      <c r="E139" s="51">
        <f t="shared" si="2"/>
        <v>100</v>
      </c>
    </row>
    <row r="140" spans="1:5" ht="76.5">
      <c r="A140" s="10" t="s">
        <v>133</v>
      </c>
      <c r="B140" s="31" t="s">
        <v>239</v>
      </c>
      <c r="C140" s="50">
        <v>781.3</v>
      </c>
      <c r="D140" s="50">
        <v>773.447</v>
      </c>
      <c r="E140" s="51">
        <f t="shared" si="2"/>
        <v>98.99488032765905</v>
      </c>
    </row>
    <row r="141" spans="1:5" ht="63.75">
      <c r="A141" s="10" t="s">
        <v>134</v>
      </c>
      <c r="B141" s="21" t="s">
        <v>131</v>
      </c>
      <c r="C141" s="50">
        <v>1391.9</v>
      </c>
      <c r="D141" s="50">
        <v>1277.367</v>
      </c>
      <c r="E141" s="51">
        <f t="shared" si="2"/>
        <v>91.77146346720309</v>
      </c>
    </row>
    <row r="142" spans="1:5" ht="63.75">
      <c r="A142" s="10" t="s">
        <v>135</v>
      </c>
      <c r="B142" s="21" t="s">
        <v>240</v>
      </c>
      <c r="C142" s="50">
        <v>2022.2</v>
      </c>
      <c r="D142" s="50">
        <v>2022.2</v>
      </c>
      <c r="E142" s="51">
        <f t="shared" si="2"/>
        <v>100</v>
      </c>
    </row>
    <row r="143" spans="1:5" ht="89.25">
      <c r="A143" s="10" t="s">
        <v>159</v>
      </c>
      <c r="B143" s="21" t="s">
        <v>189</v>
      </c>
      <c r="C143" s="50">
        <v>447.7</v>
      </c>
      <c r="D143" s="50">
        <v>447.7</v>
      </c>
      <c r="E143" s="51">
        <f t="shared" si="2"/>
        <v>100</v>
      </c>
    </row>
    <row r="144" spans="1:5" ht="89.25">
      <c r="A144" s="10" t="s">
        <v>175</v>
      </c>
      <c r="B144" s="31" t="s">
        <v>241</v>
      </c>
      <c r="C144" s="50">
        <v>641.3</v>
      </c>
      <c r="D144" s="50">
        <v>633.724</v>
      </c>
      <c r="E144" s="51">
        <f t="shared" si="2"/>
        <v>98.81864961796353</v>
      </c>
    </row>
    <row r="145" spans="1:5" ht="52.5" customHeight="1">
      <c r="A145" s="10" t="s">
        <v>176</v>
      </c>
      <c r="B145" s="31" t="s">
        <v>242</v>
      </c>
      <c r="C145" s="50">
        <v>20</v>
      </c>
      <c r="D145" s="50">
        <v>19.99</v>
      </c>
      <c r="E145" s="51">
        <f t="shared" si="2"/>
        <v>99.94999999999999</v>
      </c>
    </row>
    <row r="146" spans="1:5" ht="87.75" customHeight="1">
      <c r="A146" s="10" t="s">
        <v>177</v>
      </c>
      <c r="B146" s="31" t="s">
        <v>243</v>
      </c>
      <c r="C146" s="50">
        <v>283.892</v>
      </c>
      <c r="D146" s="50">
        <v>283.892</v>
      </c>
      <c r="E146" s="51">
        <f t="shared" si="2"/>
        <v>100</v>
      </c>
    </row>
    <row r="147" spans="1:5" ht="38.25">
      <c r="A147" s="10" t="s">
        <v>178</v>
      </c>
      <c r="B147" s="21" t="s">
        <v>244</v>
      </c>
      <c r="C147" s="50">
        <v>550.3</v>
      </c>
      <c r="D147" s="50">
        <v>550.3</v>
      </c>
      <c r="E147" s="51">
        <f t="shared" si="2"/>
        <v>100</v>
      </c>
    </row>
    <row r="148" spans="1:5" ht="51" customHeight="1">
      <c r="A148" s="10" t="s">
        <v>179</v>
      </c>
      <c r="B148" s="21" t="s">
        <v>245</v>
      </c>
      <c r="C148" s="50">
        <v>618.1</v>
      </c>
      <c r="D148" s="50">
        <v>618.1</v>
      </c>
      <c r="E148" s="51">
        <f t="shared" si="2"/>
        <v>100</v>
      </c>
    </row>
    <row r="149" spans="1:5" ht="102">
      <c r="A149" s="10" t="s">
        <v>180</v>
      </c>
      <c r="B149" s="21" t="s">
        <v>190</v>
      </c>
      <c r="C149" s="50">
        <v>142561.1</v>
      </c>
      <c r="D149" s="50">
        <v>142561.1</v>
      </c>
      <c r="E149" s="51">
        <f t="shared" si="2"/>
        <v>100</v>
      </c>
    </row>
    <row r="150" spans="1:5" ht="114.75">
      <c r="A150" s="10" t="s">
        <v>181</v>
      </c>
      <c r="B150" s="21" t="s">
        <v>342</v>
      </c>
      <c r="C150" s="50">
        <v>815.8</v>
      </c>
      <c r="D150" s="50">
        <v>811.113</v>
      </c>
      <c r="E150" s="51">
        <f t="shared" si="2"/>
        <v>99.42547192939448</v>
      </c>
    </row>
    <row r="151" spans="1:5" ht="89.25">
      <c r="A151" s="10" t="s">
        <v>24</v>
      </c>
      <c r="B151" s="21" t="s">
        <v>25</v>
      </c>
      <c r="C151" s="50">
        <v>150.7</v>
      </c>
      <c r="D151" s="50">
        <v>149.299</v>
      </c>
      <c r="E151" s="51">
        <f t="shared" si="2"/>
        <v>99.0703384207034</v>
      </c>
    </row>
    <row r="152" spans="1:5" ht="114.75">
      <c r="A152" s="10" t="s">
        <v>182</v>
      </c>
      <c r="B152" s="31" t="s">
        <v>246</v>
      </c>
      <c r="C152" s="50">
        <v>31149.3</v>
      </c>
      <c r="D152" s="50">
        <v>31149.3</v>
      </c>
      <c r="E152" s="51">
        <f t="shared" si="2"/>
        <v>100</v>
      </c>
    </row>
    <row r="153" spans="1:5" ht="76.5">
      <c r="A153" s="10" t="s">
        <v>171</v>
      </c>
      <c r="B153" s="31" t="s">
        <v>247</v>
      </c>
      <c r="C153" s="50">
        <v>330.2</v>
      </c>
      <c r="D153" s="50">
        <v>330.144</v>
      </c>
      <c r="E153" s="51">
        <f t="shared" si="2"/>
        <v>99.98304058146579</v>
      </c>
    </row>
    <row r="154" spans="1:5" ht="63.75">
      <c r="A154" s="10" t="s">
        <v>183</v>
      </c>
      <c r="B154" s="21" t="s">
        <v>248</v>
      </c>
      <c r="C154" s="50">
        <v>1124.9</v>
      </c>
      <c r="D154" s="50">
        <v>1124.9</v>
      </c>
      <c r="E154" s="51">
        <f t="shared" si="2"/>
        <v>100</v>
      </c>
    </row>
    <row r="155" spans="1:5" ht="51">
      <c r="A155" s="10" t="s">
        <v>184</v>
      </c>
      <c r="B155" s="21" t="s">
        <v>249</v>
      </c>
      <c r="C155" s="50">
        <v>5</v>
      </c>
      <c r="D155" s="50">
        <v>5</v>
      </c>
      <c r="E155" s="51">
        <f t="shared" si="2"/>
        <v>100</v>
      </c>
    </row>
    <row r="156" spans="1:5" ht="49.5" customHeight="1">
      <c r="A156" s="10" t="s">
        <v>75</v>
      </c>
      <c r="B156" s="21" t="s">
        <v>76</v>
      </c>
      <c r="C156" s="50">
        <v>11473.3</v>
      </c>
      <c r="D156" s="50">
        <v>11473.3</v>
      </c>
      <c r="E156" s="51">
        <f t="shared" si="2"/>
        <v>100</v>
      </c>
    </row>
    <row r="157" spans="1:5" ht="76.5">
      <c r="A157" s="10" t="s">
        <v>387</v>
      </c>
      <c r="B157" s="21" t="s">
        <v>388</v>
      </c>
      <c r="C157" s="50">
        <v>1093.7</v>
      </c>
      <c r="D157" s="50">
        <v>1093.558</v>
      </c>
      <c r="E157" s="51">
        <f t="shared" si="2"/>
        <v>99.98701654932796</v>
      </c>
    </row>
    <row r="158" spans="1:5" ht="51">
      <c r="A158" s="10" t="s">
        <v>173</v>
      </c>
      <c r="B158" s="21" t="s">
        <v>250</v>
      </c>
      <c r="C158" s="50">
        <v>1636.495</v>
      </c>
      <c r="D158" s="50">
        <v>1636.495</v>
      </c>
      <c r="E158" s="51">
        <f t="shared" si="2"/>
        <v>100</v>
      </c>
    </row>
    <row r="159" spans="1:5" ht="51.75" customHeight="1">
      <c r="A159" s="10" t="s">
        <v>136</v>
      </c>
      <c r="B159" s="21" t="s">
        <v>251</v>
      </c>
      <c r="C159" s="50">
        <v>73.642</v>
      </c>
      <c r="D159" s="50">
        <v>52</v>
      </c>
      <c r="E159" s="51">
        <f t="shared" si="2"/>
        <v>70.61187909073627</v>
      </c>
    </row>
    <row r="160" spans="1:5" ht="63.75">
      <c r="A160" s="10" t="s">
        <v>252</v>
      </c>
      <c r="B160" s="21" t="s">
        <v>253</v>
      </c>
      <c r="C160" s="50">
        <v>169299.3</v>
      </c>
      <c r="D160" s="50">
        <v>169299.3</v>
      </c>
      <c r="E160" s="51">
        <f t="shared" si="2"/>
        <v>100</v>
      </c>
    </row>
    <row r="161" spans="1:5" ht="63" customHeight="1">
      <c r="A161" s="10" t="s">
        <v>254</v>
      </c>
      <c r="B161" s="21" t="s">
        <v>255</v>
      </c>
      <c r="C161" s="50">
        <v>27.1</v>
      </c>
      <c r="D161" s="50">
        <v>27.1</v>
      </c>
      <c r="E161" s="51">
        <f t="shared" si="2"/>
        <v>100</v>
      </c>
    </row>
    <row r="162" spans="1:5" ht="38.25" customHeight="1">
      <c r="A162" s="10" t="s">
        <v>137</v>
      </c>
      <c r="B162" s="21" t="s">
        <v>138</v>
      </c>
      <c r="C162" s="50">
        <v>11264.6</v>
      </c>
      <c r="D162" s="50">
        <v>11264.6</v>
      </c>
      <c r="E162" s="51">
        <f aca="true" t="shared" si="3" ref="E162:E210">D162/C162*100</f>
        <v>100</v>
      </c>
    </row>
    <row r="163" spans="1:5" ht="64.5" customHeight="1">
      <c r="A163" s="10" t="s">
        <v>164</v>
      </c>
      <c r="B163" s="21" t="s">
        <v>186</v>
      </c>
      <c r="C163" s="50">
        <v>6652.7</v>
      </c>
      <c r="D163" s="50">
        <v>6652.7</v>
      </c>
      <c r="E163" s="51">
        <f t="shared" si="3"/>
        <v>100</v>
      </c>
    </row>
    <row r="164" spans="1:5" ht="63.75">
      <c r="A164" s="10" t="s">
        <v>140</v>
      </c>
      <c r="B164" s="21" t="s">
        <v>139</v>
      </c>
      <c r="C164" s="50">
        <v>3156.9</v>
      </c>
      <c r="D164" s="50">
        <v>2968.424</v>
      </c>
      <c r="E164" s="51">
        <f t="shared" si="3"/>
        <v>94.02971269283157</v>
      </c>
    </row>
    <row r="165" spans="1:5" ht="63.75">
      <c r="A165" s="10" t="s">
        <v>401</v>
      </c>
      <c r="B165" s="21" t="s">
        <v>402</v>
      </c>
      <c r="C165" s="50">
        <v>1009.75</v>
      </c>
      <c r="D165" s="50">
        <v>1009.75</v>
      </c>
      <c r="E165" s="51">
        <f t="shared" si="3"/>
        <v>100</v>
      </c>
    </row>
    <row r="166" spans="1:5" ht="12.75">
      <c r="A166" s="19" t="s">
        <v>160</v>
      </c>
      <c r="B166" s="20" t="s">
        <v>161</v>
      </c>
      <c r="C166" s="48">
        <f>C167+C168</f>
        <v>20298.20027</v>
      </c>
      <c r="D166" s="48">
        <f>D167+D168</f>
        <v>20298.2</v>
      </c>
      <c r="E166" s="49">
        <f>D166/C166*100</f>
        <v>99.9999986698328</v>
      </c>
    </row>
    <row r="167" spans="1:5" ht="63.75">
      <c r="A167" s="10" t="s">
        <v>163</v>
      </c>
      <c r="B167" s="21" t="s">
        <v>187</v>
      </c>
      <c r="C167" s="50">
        <v>20098.20027</v>
      </c>
      <c r="D167" s="50">
        <v>20098.2</v>
      </c>
      <c r="E167" s="51">
        <f>D167/C167*100</f>
        <v>99.99999865659613</v>
      </c>
    </row>
    <row r="168" spans="1:5" ht="25.5">
      <c r="A168" s="10" t="s">
        <v>390</v>
      </c>
      <c r="B168" s="21" t="s">
        <v>389</v>
      </c>
      <c r="C168" s="50">
        <f>C169</f>
        <v>200</v>
      </c>
      <c r="D168" s="50">
        <f>D169</f>
        <v>200</v>
      </c>
      <c r="E168" s="51">
        <f>D168/C168*100</f>
        <v>100</v>
      </c>
    </row>
    <row r="169" spans="1:5" ht="57.75" customHeight="1">
      <c r="A169" s="10" t="s">
        <v>392</v>
      </c>
      <c r="B169" s="21" t="s">
        <v>391</v>
      </c>
      <c r="C169" s="50">
        <v>200</v>
      </c>
      <c r="D169" s="50">
        <v>200</v>
      </c>
      <c r="E169" s="51">
        <f>D169/C169*100</f>
        <v>100</v>
      </c>
    </row>
    <row r="170" spans="1:5" ht="25.5">
      <c r="A170" s="19" t="s">
        <v>403</v>
      </c>
      <c r="B170" s="32" t="s">
        <v>40</v>
      </c>
      <c r="C170" s="48">
        <f>C171</f>
        <v>473.561</v>
      </c>
      <c r="D170" s="48">
        <f>D171</f>
        <v>473.98</v>
      </c>
      <c r="E170" s="49">
        <f t="shared" si="3"/>
        <v>100.08847856981467</v>
      </c>
    </row>
    <row r="171" spans="1:5" ht="27.75" customHeight="1">
      <c r="A171" s="19" t="s">
        <v>0</v>
      </c>
      <c r="B171" s="32" t="s">
        <v>47</v>
      </c>
      <c r="C171" s="48">
        <f>C172+C173</f>
        <v>473.561</v>
      </c>
      <c r="D171" s="48">
        <f>D172+D173</f>
        <v>473.98</v>
      </c>
      <c r="E171" s="49">
        <f t="shared" si="3"/>
        <v>100.08847856981467</v>
      </c>
    </row>
    <row r="172" spans="1:5" ht="38.25">
      <c r="A172" s="10" t="s">
        <v>394</v>
      </c>
      <c r="B172" s="24" t="s">
        <v>393</v>
      </c>
      <c r="C172" s="50">
        <v>450</v>
      </c>
      <c r="D172" s="50">
        <v>450</v>
      </c>
      <c r="E172" s="51">
        <f t="shared" si="3"/>
        <v>100</v>
      </c>
    </row>
    <row r="173" spans="1:5" ht="38.25">
      <c r="A173" s="10" t="s">
        <v>48</v>
      </c>
      <c r="B173" s="21" t="s">
        <v>57</v>
      </c>
      <c r="C173" s="50">
        <v>23.561</v>
      </c>
      <c r="D173" s="50">
        <v>23.98</v>
      </c>
      <c r="E173" s="51">
        <f t="shared" si="3"/>
        <v>101.77836254827895</v>
      </c>
    </row>
    <row r="174" spans="1:5" ht="76.5">
      <c r="A174" s="33" t="s">
        <v>26</v>
      </c>
      <c r="B174" s="34" t="s">
        <v>1</v>
      </c>
      <c r="C174" s="53">
        <f aca="true" t="shared" si="4" ref="C174:D176">C175</f>
        <v>25.787</v>
      </c>
      <c r="D174" s="53">
        <f t="shared" si="4"/>
        <v>25.787</v>
      </c>
      <c r="E174" s="49">
        <f t="shared" si="3"/>
        <v>100</v>
      </c>
    </row>
    <row r="175" spans="1:5" ht="38.25">
      <c r="A175" s="35" t="s">
        <v>27</v>
      </c>
      <c r="B175" s="36" t="s">
        <v>28</v>
      </c>
      <c r="C175" s="52">
        <f t="shared" si="4"/>
        <v>25.787</v>
      </c>
      <c r="D175" s="52">
        <f t="shared" si="4"/>
        <v>25.787</v>
      </c>
      <c r="E175" s="51">
        <f t="shared" si="3"/>
        <v>100</v>
      </c>
    </row>
    <row r="176" spans="1:5" ht="25.5">
      <c r="A176" s="35" t="s">
        <v>29</v>
      </c>
      <c r="B176" s="36" t="s">
        <v>30</v>
      </c>
      <c r="C176" s="52">
        <f t="shared" si="4"/>
        <v>25.787</v>
      </c>
      <c r="D176" s="52">
        <f t="shared" si="4"/>
        <v>25.787</v>
      </c>
      <c r="E176" s="51">
        <f t="shared" si="3"/>
        <v>100</v>
      </c>
    </row>
    <row r="177" spans="1:5" ht="25.5">
      <c r="A177" s="37" t="s">
        <v>62</v>
      </c>
      <c r="B177" s="38" t="s">
        <v>63</v>
      </c>
      <c r="C177" s="52">
        <v>25.787</v>
      </c>
      <c r="D177" s="52">
        <v>25.787</v>
      </c>
      <c r="E177" s="51">
        <f t="shared" si="3"/>
        <v>100</v>
      </c>
    </row>
    <row r="178" spans="1:5" ht="38.25">
      <c r="A178" s="19" t="s">
        <v>2</v>
      </c>
      <c r="B178" s="20" t="s">
        <v>4</v>
      </c>
      <c r="C178" s="53">
        <f>SUM(C179:C209)</f>
        <v>-30724.67986</v>
      </c>
      <c r="D178" s="53">
        <f>SUM(D179:D209)</f>
        <v>-30724.67986</v>
      </c>
      <c r="E178" s="49">
        <f t="shared" si="3"/>
        <v>100</v>
      </c>
    </row>
    <row r="179" spans="1:5" ht="76.5">
      <c r="A179" s="39" t="s">
        <v>256</v>
      </c>
      <c r="B179" s="40" t="s">
        <v>257</v>
      </c>
      <c r="C179" s="54">
        <v>-5302.287</v>
      </c>
      <c r="D179" s="54">
        <v>-5302.287</v>
      </c>
      <c r="E179" s="51">
        <f t="shared" si="3"/>
        <v>100</v>
      </c>
    </row>
    <row r="180" spans="1:5" ht="76.5">
      <c r="A180" s="39" t="s">
        <v>258</v>
      </c>
      <c r="B180" s="40" t="s">
        <v>259</v>
      </c>
      <c r="C180" s="54">
        <v>-7.90249</v>
      </c>
      <c r="D180" s="54">
        <v>-7.90249</v>
      </c>
      <c r="E180" s="51">
        <f t="shared" si="3"/>
        <v>100</v>
      </c>
    </row>
    <row r="181" spans="1:5" ht="63.75">
      <c r="A181" s="39" t="s">
        <v>260</v>
      </c>
      <c r="B181" s="40" t="s">
        <v>261</v>
      </c>
      <c r="C181" s="54">
        <v>-0.00028</v>
      </c>
      <c r="D181" s="54">
        <v>-0.00028</v>
      </c>
      <c r="E181" s="51">
        <f t="shared" si="3"/>
        <v>100</v>
      </c>
    </row>
    <row r="182" spans="1:5" ht="63.75">
      <c r="A182" s="39" t="s">
        <v>262</v>
      </c>
      <c r="B182" s="40" t="s">
        <v>263</v>
      </c>
      <c r="C182" s="54">
        <v>-1.1465</v>
      </c>
      <c r="D182" s="54">
        <v>-1.1465</v>
      </c>
      <c r="E182" s="51">
        <f t="shared" si="3"/>
        <v>100</v>
      </c>
    </row>
    <row r="183" spans="1:5" ht="51" customHeight="1">
      <c r="A183" s="39" t="s">
        <v>264</v>
      </c>
      <c r="B183" s="40" t="s">
        <v>265</v>
      </c>
      <c r="C183" s="54">
        <v>-55.99969</v>
      </c>
      <c r="D183" s="54">
        <v>-55.99969</v>
      </c>
      <c r="E183" s="51">
        <f t="shared" si="3"/>
        <v>100</v>
      </c>
    </row>
    <row r="184" spans="1:5" ht="103.5" customHeight="1">
      <c r="A184" s="39" t="s">
        <v>49</v>
      </c>
      <c r="B184" s="40" t="s">
        <v>50</v>
      </c>
      <c r="C184" s="54">
        <v>-0.0011</v>
      </c>
      <c r="D184" s="54">
        <v>-0.0011</v>
      </c>
      <c r="E184" s="51">
        <f t="shared" si="3"/>
        <v>100</v>
      </c>
    </row>
    <row r="185" spans="1:5" ht="76.5">
      <c r="A185" s="39" t="s">
        <v>5</v>
      </c>
      <c r="B185" s="40" t="s">
        <v>278</v>
      </c>
      <c r="C185" s="54">
        <v>-6.7286</v>
      </c>
      <c r="D185" s="54">
        <v>-6.7286</v>
      </c>
      <c r="E185" s="51">
        <f t="shared" si="3"/>
        <v>100</v>
      </c>
    </row>
    <row r="186" spans="1:5" ht="63.75">
      <c r="A186" s="41" t="s">
        <v>6</v>
      </c>
      <c r="B186" s="40" t="s">
        <v>279</v>
      </c>
      <c r="C186" s="54">
        <v>-28.95181</v>
      </c>
      <c r="D186" s="54">
        <v>-28.95181</v>
      </c>
      <c r="E186" s="51">
        <f t="shared" si="3"/>
        <v>100</v>
      </c>
    </row>
    <row r="187" spans="1:5" ht="41.25" customHeight="1">
      <c r="A187" s="41" t="s">
        <v>74</v>
      </c>
      <c r="B187" s="40" t="s">
        <v>73</v>
      </c>
      <c r="C187" s="54">
        <v>-10.83673</v>
      </c>
      <c r="D187" s="54">
        <v>-10.83673</v>
      </c>
      <c r="E187" s="51">
        <f t="shared" si="3"/>
        <v>100</v>
      </c>
    </row>
    <row r="188" spans="1:5" ht="38.25">
      <c r="A188" s="41" t="s">
        <v>7</v>
      </c>
      <c r="B188" s="40" t="s">
        <v>280</v>
      </c>
      <c r="C188" s="54">
        <v>-0.00495</v>
      </c>
      <c r="D188" s="54">
        <v>-0.00495</v>
      </c>
      <c r="E188" s="51">
        <f t="shared" si="3"/>
        <v>100</v>
      </c>
    </row>
    <row r="189" spans="1:5" ht="63.75">
      <c r="A189" s="41" t="s">
        <v>8</v>
      </c>
      <c r="B189" s="40" t="s">
        <v>281</v>
      </c>
      <c r="C189" s="54">
        <v>-0.57824</v>
      </c>
      <c r="D189" s="54">
        <v>-0.57824</v>
      </c>
      <c r="E189" s="51">
        <f t="shared" si="3"/>
        <v>100</v>
      </c>
    </row>
    <row r="190" spans="1:5" ht="78" customHeight="1">
      <c r="A190" s="41" t="s">
        <v>51</v>
      </c>
      <c r="B190" s="40" t="s">
        <v>52</v>
      </c>
      <c r="C190" s="54">
        <v>-0.00319</v>
      </c>
      <c r="D190" s="54">
        <v>-0.00319</v>
      </c>
      <c r="E190" s="51">
        <f t="shared" si="3"/>
        <v>100</v>
      </c>
    </row>
    <row r="191" spans="1:5" ht="38.25">
      <c r="A191" s="41" t="s">
        <v>9</v>
      </c>
      <c r="B191" s="40" t="s">
        <v>285</v>
      </c>
      <c r="C191" s="54">
        <v>-6.41328</v>
      </c>
      <c r="D191" s="54">
        <v>-6.41328</v>
      </c>
      <c r="E191" s="51">
        <f t="shared" si="3"/>
        <v>100</v>
      </c>
    </row>
    <row r="192" spans="1:5" ht="63.75">
      <c r="A192" s="41" t="s">
        <v>286</v>
      </c>
      <c r="B192" s="40" t="s">
        <v>287</v>
      </c>
      <c r="C192" s="54">
        <v>-0.09358</v>
      </c>
      <c r="D192" s="54">
        <v>-0.09358</v>
      </c>
      <c r="E192" s="51">
        <f t="shared" si="3"/>
        <v>100</v>
      </c>
    </row>
    <row r="193" spans="1:5" ht="64.5" customHeight="1">
      <c r="A193" s="41" t="s">
        <v>288</v>
      </c>
      <c r="B193" s="40" t="s">
        <v>289</v>
      </c>
      <c r="C193" s="54">
        <v>-0.02687</v>
      </c>
      <c r="D193" s="54">
        <v>-0.02687</v>
      </c>
      <c r="E193" s="51">
        <f t="shared" si="3"/>
        <v>100</v>
      </c>
    </row>
    <row r="194" spans="1:5" ht="51">
      <c r="A194" s="41" t="s">
        <v>10</v>
      </c>
      <c r="B194" s="40" t="s">
        <v>290</v>
      </c>
      <c r="C194" s="54">
        <v>-53.32438</v>
      </c>
      <c r="D194" s="54">
        <v>-53.32438</v>
      </c>
      <c r="E194" s="51">
        <f t="shared" si="3"/>
        <v>100</v>
      </c>
    </row>
    <row r="195" spans="1:5" ht="93" customHeight="1">
      <c r="A195" s="41" t="s">
        <v>53</v>
      </c>
      <c r="B195" s="40" t="s">
        <v>291</v>
      </c>
      <c r="C195" s="54">
        <v>-0.26171</v>
      </c>
      <c r="D195" s="54">
        <v>-0.26171</v>
      </c>
      <c r="E195" s="51">
        <f t="shared" si="3"/>
        <v>100</v>
      </c>
    </row>
    <row r="196" spans="1:5" ht="51">
      <c r="A196" s="41" t="s">
        <v>11</v>
      </c>
      <c r="B196" s="40" t="s">
        <v>292</v>
      </c>
      <c r="C196" s="54">
        <v>-10.00125</v>
      </c>
      <c r="D196" s="54">
        <v>-10.00125</v>
      </c>
      <c r="E196" s="51">
        <f t="shared" si="3"/>
        <v>100</v>
      </c>
    </row>
    <row r="197" spans="1:5" ht="75" customHeight="1">
      <c r="A197" s="41" t="s">
        <v>12</v>
      </c>
      <c r="B197" s="40" t="s">
        <v>293</v>
      </c>
      <c r="C197" s="54">
        <v>-76.22524</v>
      </c>
      <c r="D197" s="54">
        <v>-76.22524</v>
      </c>
      <c r="E197" s="51">
        <f t="shared" si="3"/>
        <v>100</v>
      </c>
    </row>
    <row r="198" spans="1:5" ht="51">
      <c r="A198" s="41" t="s">
        <v>294</v>
      </c>
      <c r="B198" s="40" t="s">
        <v>295</v>
      </c>
      <c r="C198" s="54">
        <v>-73.55417</v>
      </c>
      <c r="D198" s="54">
        <v>-73.55417</v>
      </c>
      <c r="E198" s="51">
        <f t="shared" si="3"/>
        <v>100</v>
      </c>
    </row>
    <row r="199" spans="1:5" ht="79.5" customHeight="1">
      <c r="A199" s="41" t="s">
        <v>296</v>
      </c>
      <c r="B199" s="40" t="s">
        <v>297</v>
      </c>
      <c r="C199" s="54">
        <v>-0.14</v>
      </c>
      <c r="D199" s="54">
        <v>-0.14</v>
      </c>
      <c r="E199" s="51">
        <f t="shared" si="3"/>
        <v>100</v>
      </c>
    </row>
    <row r="200" spans="1:5" ht="76.5">
      <c r="A200" s="41" t="s">
        <v>298</v>
      </c>
      <c r="B200" s="40" t="s">
        <v>299</v>
      </c>
      <c r="C200" s="54">
        <v>-0.00174</v>
      </c>
      <c r="D200" s="54">
        <v>-0.00174</v>
      </c>
      <c r="E200" s="51">
        <f t="shared" si="3"/>
        <v>100</v>
      </c>
    </row>
    <row r="201" spans="1:5" ht="51">
      <c r="A201" s="41" t="s">
        <v>300</v>
      </c>
      <c r="B201" s="40" t="s">
        <v>301</v>
      </c>
      <c r="C201" s="54">
        <v>-1.2254</v>
      </c>
      <c r="D201" s="54">
        <v>-1.2254</v>
      </c>
      <c r="E201" s="51">
        <f t="shared" si="3"/>
        <v>100</v>
      </c>
    </row>
    <row r="202" spans="1:5" ht="76.5">
      <c r="A202" s="41" t="s">
        <v>302</v>
      </c>
      <c r="B202" s="40" t="s">
        <v>303</v>
      </c>
      <c r="C202" s="54">
        <v>-0.05</v>
      </c>
      <c r="D202" s="54">
        <v>-0.05</v>
      </c>
      <c r="E202" s="51">
        <f t="shared" si="3"/>
        <v>100</v>
      </c>
    </row>
    <row r="203" spans="1:5" ht="38.25">
      <c r="A203" s="41" t="s">
        <v>304</v>
      </c>
      <c r="B203" s="40" t="s">
        <v>305</v>
      </c>
      <c r="C203" s="54">
        <v>-4510.911</v>
      </c>
      <c r="D203" s="54">
        <v>-4510.911</v>
      </c>
      <c r="E203" s="51">
        <f t="shared" si="3"/>
        <v>100</v>
      </c>
    </row>
    <row r="204" spans="1:5" ht="64.5" customHeight="1">
      <c r="A204" s="41" t="s">
        <v>306</v>
      </c>
      <c r="B204" s="40" t="s">
        <v>307</v>
      </c>
      <c r="C204" s="54">
        <v>-1.1465</v>
      </c>
      <c r="D204" s="54">
        <v>-1.1465</v>
      </c>
      <c r="E204" s="51">
        <f t="shared" si="3"/>
        <v>100</v>
      </c>
    </row>
    <row r="205" spans="1:5" ht="38.25">
      <c r="A205" s="41" t="s">
        <v>308</v>
      </c>
      <c r="B205" s="40" t="s">
        <v>309</v>
      </c>
      <c r="C205" s="54">
        <v>-0.2246</v>
      </c>
      <c r="D205" s="54">
        <v>-0.2246</v>
      </c>
      <c r="E205" s="51">
        <f t="shared" si="3"/>
        <v>100</v>
      </c>
    </row>
    <row r="206" spans="1:5" ht="42.75" customHeight="1">
      <c r="A206" s="41" t="s">
        <v>310</v>
      </c>
      <c r="B206" s="40" t="s">
        <v>311</v>
      </c>
      <c r="C206" s="54">
        <v>-6.98083</v>
      </c>
      <c r="D206" s="54">
        <v>-6.98083</v>
      </c>
      <c r="E206" s="51">
        <f t="shared" si="3"/>
        <v>100</v>
      </c>
    </row>
    <row r="207" spans="1:5" ht="61.5" customHeight="1">
      <c r="A207" s="41" t="s">
        <v>312</v>
      </c>
      <c r="B207" s="40" t="s">
        <v>313</v>
      </c>
      <c r="C207" s="54">
        <v>-0.0014</v>
      </c>
      <c r="D207" s="54">
        <v>-0.0014</v>
      </c>
      <c r="E207" s="51">
        <f t="shared" si="3"/>
        <v>100</v>
      </c>
    </row>
    <row r="208" spans="1:5" ht="64.5" customHeight="1">
      <c r="A208" s="41" t="s">
        <v>13</v>
      </c>
      <c r="B208" s="40" t="s">
        <v>314</v>
      </c>
      <c r="C208" s="54">
        <v>-20446.09733</v>
      </c>
      <c r="D208" s="54">
        <v>-20446.09733</v>
      </c>
      <c r="E208" s="51">
        <f t="shared" si="3"/>
        <v>100</v>
      </c>
    </row>
    <row r="209" spans="1:5" ht="76.5">
      <c r="A209" s="41" t="s">
        <v>315</v>
      </c>
      <c r="B209" s="40" t="s">
        <v>316</v>
      </c>
      <c r="C209" s="54">
        <v>-123.56</v>
      </c>
      <c r="D209" s="54">
        <v>-123.56</v>
      </c>
      <c r="E209" s="51">
        <f t="shared" si="3"/>
        <v>100</v>
      </c>
    </row>
    <row r="210" spans="1:5" ht="13.5" thickBot="1">
      <c r="A210" s="42"/>
      <c r="B210" s="43" t="s">
        <v>162</v>
      </c>
      <c r="C210" s="55">
        <f>C13+C112</f>
        <v>2653661.6484099994</v>
      </c>
      <c r="D210" s="55">
        <f>D13+D112</f>
        <v>2397733.51614</v>
      </c>
      <c r="E210" s="56">
        <f t="shared" si="3"/>
        <v>90.35566073680326</v>
      </c>
    </row>
    <row r="212" spans="1:5" ht="12.75">
      <c r="A212" s="58"/>
      <c r="B212" s="59"/>
      <c r="C212" s="60"/>
      <c r="D212" s="61"/>
      <c r="E212" s="61"/>
    </row>
  </sheetData>
  <mergeCells count="9">
    <mergeCell ref="B5:E5"/>
    <mergeCell ref="B1:E1"/>
    <mergeCell ref="B2:E2"/>
    <mergeCell ref="B3:E3"/>
    <mergeCell ref="B4:E4"/>
    <mergeCell ref="A7:E7"/>
    <mergeCell ref="A8:E8"/>
    <mergeCell ref="A9:E9"/>
    <mergeCell ref="A10:E10"/>
  </mergeCells>
  <hyperlinks>
    <hyperlink ref="B112" r:id="rId1" display="garantf1://85656.2/"/>
    <hyperlink ref="B100" r:id="rId2" display="garantf1://85656.2/"/>
    <hyperlink ref="B102" r:id="rId3" display="garantf1://11800785.40000/"/>
  </hyperlinks>
  <printOptions/>
  <pageMargins left="0.7874015748031497" right="0.1968503937007874" top="0.35433070866141736" bottom="0.2755905511811024" header="0.2362204724409449" footer="0.2362204724409449"/>
  <pageSetup fitToHeight="0" fitToWidth="1" horizontalDpi="600" verticalDpi="600" orientation="portrait" paperSize="9" scale="88"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zfin</cp:lastModifiedBy>
  <cp:lastPrinted>2014-10-21T12:10:38Z</cp:lastPrinted>
  <dcterms:created xsi:type="dcterms:W3CDTF">2009-03-04T08:56:37Z</dcterms:created>
  <dcterms:modified xsi:type="dcterms:W3CDTF">2015-04-01T07:08:32Z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